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ЙТ СУМАРОКОВО\СМЕТА ДОМ\"/>
    </mc:Choice>
  </mc:AlternateContent>
  <bookViews>
    <workbookView xWindow="0" yWindow="0" windowWidth="20490" windowHeight="6705"/>
  </bookViews>
  <sheets>
    <sheet name="Дом СУМАРОКОВО" sheetId="1" r:id="rId1"/>
    <sheet name="ДРЕНАЖ" sheetId="2" r:id="rId2"/>
    <sheet name="ЛИВНЕВКА" sheetId="3" r:id="rId3"/>
    <sheet name="МЯГКАЯ ОТМОСТКА" sheetId="4" r:id="rId4"/>
    <sheet name="ЖЕСТКАЯ ОТМОСТКА" sheetId="5" r:id="rId5"/>
    <sheet name="ОКНА" sheetId="6" r:id="rId6"/>
    <sheet name="ДВЕРЬ" sheetId="7" r:id="rId7"/>
    <sheet name="ЛЕСТНИЦА" sheetId="8" r:id="rId8"/>
    <sheet name="ЗАЕЗД" sheetId="10" r:id="rId9"/>
    <sheet name="СЕПТИК" sheetId="11" r:id="rId10"/>
    <sheet name="ШТУКАТУРКА ВНУТР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0" l="1"/>
  <c r="D6" i="10"/>
  <c r="D40" i="10"/>
  <c r="D57" i="10"/>
  <c r="D32" i="10"/>
  <c r="D29" i="10"/>
  <c r="D26" i="10"/>
  <c r="H25" i="10"/>
  <c r="D66" i="10"/>
  <c r="D63" i="10"/>
  <c r="D60" i="10"/>
  <c r="D49" i="10"/>
  <c r="D46" i="10"/>
  <c r="D43" i="10"/>
  <c r="D17" i="10"/>
  <c r="D15" i="10"/>
  <c r="D12" i="10"/>
  <c r="D9" i="10"/>
  <c r="D34" i="10" l="1"/>
  <c r="D68" i="10"/>
  <c r="D51" i="10"/>
  <c r="C72" i="1"/>
  <c r="C71" i="1"/>
  <c r="C70" i="1"/>
</calcChain>
</file>

<file path=xl/sharedStrings.xml><?xml version="1.0" encoding="utf-8"?>
<sst xmlns="http://schemas.openxmlformats.org/spreadsheetml/2006/main" count="729" uniqueCount="365">
  <si>
    <t>СМЕТА СУМАРОКОВО</t>
  </si>
  <si>
    <t>Раздел I. ФУНДАМЕНТНАЯ ПЛИТА 250 мм*</t>
  </si>
  <si>
    <t>Наименование работ, материалов</t>
  </si>
  <si>
    <t>Ед. изм.</t>
  </si>
  <si>
    <t>Кол-во</t>
  </si>
  <si>
    <t>Фундамент плита 250 мм, МАТЕРИАЛЫ</t>
  </si>
  <si>
    <t>Бетон БСГ В25 П4 F100 W8</t>
  </si>
  <si>
    <t>м3</t>
  </si>
  <si>
    <t>Арматура А500С (ГОСТ 5781-82), ф8</t>
  </si>
  <si>
    <t>тонн</t>
  </si>
  <si>
    <t>Арматура А500С (ГОСТ 5781-82), ф12</t>
  </si>
  <si>
    <t>Проволока вязальная 1.2 мм пруток 400 мм</t>
  </si>
  <si>
    <t>упак</t>
  </si>
  <si>
    <t>Песок строительный сеяный</t>
  </si>
  <si>
    <t>Геотекстиль G-TEX иглопробивной 300 г/м2</t>
  </si>
  <si>
    <t>м2</t>
  </si>
  <si>
    <t>Труба водоснабжения ПНД 32мм ПРЕМИУМ</t>
  </si>
  <si>
    <t>бухта</t>
  </si>
  <si>
    <t>Гильза ПНД для систем водоснабжения 50 мм, 50м</t>
  </si>
  <si>
    <t>Труба двустенная ПНД/ПВД d63 с протяжкой</t>
  </si>
  <si>
    <t>Труба НК 110мм, класс жесткости SN4  в демпферном рукаве</t>
  </si>
  <si>
    <t>м</t>
  </si>
  <si>
    <t>Отвод НК 110мм, класс жесткости SN4</t>
  </si>
  <si>
    <t>шт</t>
  </si>
  <si>
    <t>Фиксатор для арматуры горизонтальный </t>
  </si>
  <si>
    <t>Пиломатериалы и крепеж для опалубки</t>
  </si>
  <si>
    <t>Пеноплекс фундамент 50х585х1185мм (7л)</t>
  </si>
  <si>
    <t>Пленка техническая фасованная 150 мк 3х10 м</t>
  </si>
  <si>
    <t>пачка</t>
  </si>
  <si>
    <t>Пеноплекс Комфорт 100х585х1185мм (4л)</t>
  </si>
  <si>
    <t>Дюбель для теплоизоляции 10х160 мм (250 шт.)</t>
  </si>
  <si>
    <t>Клей ПЕНОПЛЭКС® FASTFIX®</t>
  </si>
  <si>
    <t>Фундаментная плита 250 мм,  НАКЛАДНЫЕ РАСХОДЫ</t>
  </si>
  <si>
    <t>Аренда бетононасоса</t>
  </si>
  <si>
    <t>смена</t>
  </si>
  <si>
    <t>Доставка бетона</t>
  </si>
  <si>
    <t>рейс</t>
  </si>
  <si>
    <t>Аренда спецтехники</t>
  </si>
  <si>
    <t>Доставка арматуры</t>
  </si>
  <si>
    <t>Доставка материалов</t>
  </si>
  <si>
    <t>Доставка утеплителя</t>
  </si>
  <si>
    <t>Доставка пиломатериалов для опалубки</t>
  </si>
  <si>
    <t>Фундаментная плита 250 мм,  РАБОТЫ</t>
  </si>
  <si>
    <t>Разбивка осей, геодезические работы</t>
  </si>
  <si>
    <t>Организация работы спецтехники, доработка котлована вручную</t>
  </si>
  <si>
    <t>Монтаж песчаной подготовки 300 мм с уплотнением виброплитой</t>
  </si>
  <si>
    <t>Подведение и прокладка инженерных коммуникаций с выводом за отмостку согласно проекту</t>
  </si>
  <si>
    <t>компл.</t>
  </si>
  <si>
    <t>Монтаж утеплителя  50 мм</t>
  </si>
  <si>
    <t>Монтаж монолитной ЖБ плиты</t>
  </si>
  <si>
    <t xml:space="preserve"> - монтаж/демонтаж опалубки</t>
  </si>
  <si>
    <t xml:space="preserve"> - монтаж утеплителя 100мм по периметру плиты</t>
  </si>
  <si>
    <t xml:space="preserve"> - изготовление и монтаж арматурных каркасов</t>
  </si>
  <si>
    <t xml:space="preserve"> - армирование монолитной плиты</t>
  </si>
  <si>
    <t xml:space="preserve"> - бетонные работы</t>
  </si>
  <si>
    <t xml:space="preserve"> - уход за бетоном</t>
  </si>
  <si>
    <t>РАБОТА ИНЖЕНЕРА</t>
  </si>
  <si>
    <t>Раздел II. СТЕНЫ (НЕСУЩИЕ)</t>
  </si>
  <si>
    <t>Стены, МАТЕРИАЛЫ</t>
  </si>
  <si>
    <t>Блок Bonolit D400 600х400х250 B3,5 F100 ГОСТ 31360</t>
  </si>
  <si>
    <t>Блок Bonolit D500 600х300х250 B3,5 F100 ГОСТ 31360</t>
  </si>
  <si>
    <t>Запас газобетона 10%</t>
  </si>
  <si>
    <t>Клей Kiilto Eco Block по газобетону для тонкошовной кладки 25 кг</t>
  </si>
  <si>
    <t>Перемычка PORITEP БПА D600 2000х200х250</t>
  </si>
  <si>
    <t>Перемычка PORITEP БПА D600 2000х300х250</t>
  </si>
  <si>
    <t>Стеклоизол Р ТПП 9 кв.м</t>
  </si>
  <si>
    <t>рулон</t>
  </si>
  <si>
    <t>Пескобетон Holcim М300 40 кг(или аналог)</t>
  </si>
  <si>
    <t>мешок</t>
  </si>
  <si>
    <t>Лента перфорированная для гибких связей, 25м</t>
  </si>
  <si>
    <t>Пиломатериалы и крепеж</t>
  </si>
  <si>
    <t>Стены, НАКЛАДНЫЕ РАСХОДЫ</t>
  </si>
  <si>
    <t>Доставка газобетона, фура</t>
  </si>
  <si>
    <t>Аренда крана</t>
  </si>
  <si>
    <t>Стены, РАБОТЫ</t>
  </si>
  <si>
    <t>Монтаж блока 400мм</t>
  </si>
  <si>
    <t>Монтаж блока 300мм</t>
  </si>
  <si>
    <t>Монтаж заводских газобетонных перемычек</t>
  </si>
  <si>
    <t>Монтаж газобетонных армированных перемычек по Гринфельду</t>
  </si>
  <si>
    <t>пог.м.</t>
  </si>
  <si>
    <t>Армирование газобетонной кладки</t>
  </si>
  <si>
    <t>Раздел III. СТЕНЫ (ПЕРЕГОРОДКИ)</t>
  </si>
  <si>
    <t>Стены(перегородки), МАТЕРИАЛЫ</t>
  </si>
  <si>
    <t>Блок Bonolit D500 600х150х250 B3,5 F100 ГОСТ 31360</t>
  </si>
  <si>
    <t>Стены (перегородки), РАБОТЫ</t>
  </si>
  <si>
    <t>Монтаж блока 150мм</t>
  </si>
  <si>
    <t>Раздел IV. АРМОПОЯС</t>
  </si>
  <si>
    <t>Армопояс, МАТЕРИАЛЫ</t>
  </si>
  <si>
    <t>Бетон БСГ В25 П4 F100 W4</t>
  </si>
  <si>
    <t>А-I (А240) — гладкая, ф6</t>
  </si>
  <si>
    <t>Фиксатор для арматуры вертикальный</t>
  </si>
  <si>
    <t>Пеноплекс Комфорт 50х585х1185мм(7л)</t>
  </si>
  <si>
    <t>Армопояс, НАКЛАДНЫЕ РАСХОДЫ</t>
  </si>
  <si>
    <t>Армопояс, РАБОТЫ</t>
  </si>
  <si>
    <t>Монтаж армопояса</t>
  </si>
  <si>
    <t>пог.м</t>
  </si>
  <si>
    <t xml:space="preserve"> - монтаж U-образных блоков</t>
  </si>
  <si>
    <t xml:space="preserve"> - монтаж термовкладыша</t>
  </si>
  <si>
    <t>Изготовление U-образных блоков</t>
  </si>
  <si>
    <t>Компенсация ручного поднятия бетона на второй этаж</t>
  </si>
  <si>
    <t>Раздел V. СБОРНО-МОНОЛИТНОЕ ПЕРЕКРЫТИЕ 200ММ</t>
  </si>
  <si>
    <t>СМП, МАТЕРИАЛЫ</t>
  </si>
  <si>
    <t>Балки СМП МАРКО:</t>
  </si>
  <si>
    <t>Балка БПА-175-8/10-3600</t>
  </si>
  <si>
    <t>Балка БПА-225-8/10-4900</t>
  </si>
  <si>
    <t>Балка БПА-225-8/10-1980</t>
  </si>
  <si>
    <t>Бетон БСГ В25 П4 F150 W8</t>
  </si>
  <si>
    <t>Сетка сварная 100х100х4 мм</t>
  </si>
  <si>
    <t>СМП, НАКЛАДНЫЕ РАСХОДЫ</t>
  </si>
  <si>
    <t>Доставка и вывоз инвентарной опалубки</t>
  </si>
  <si>
    <t>СМП, РАБОТЫ</t>
  </si>
  <si>
    <t xml:space="preserve"> - монтаж блока 150 мм по периметру</t>
  </si>
  <si>
    <t xml:space="preserve"> - монтаж/демонтаж инвентарной опалубки</t>
  </si>
  <si>
    <t xml:space="preserve"> - монтаж СМП (балка+блок)</t>
  </si>
  <si>
    <t xml:space="preserve"> - монтаж сварной сетки</t>
  </si>
  <si>
    <t>Раздел VI. КРОВЛЯ</t>
  </si>
  <si>
    <t>Кровля, МАТЕРИАЛЫ</t>
  </si>
  <si>
    <t>Материалы покрытия кровли</t>
  </si>
  <si>
    <t>Гибкая черепица Технониколь ШИНГЛАС Кантри 2,6 м2</t>
  </si>
  <si>
    <t>Коньково-карнизная черепица Технониколь (12 м.п./20 м.п)</t>
  </si>
  <si>
    <t>Подкладочный ковер Технониколь ANDEREP PROF 40 м2 полиэстр/полиэфир</t>
  </si>
  <si>
    <t>рул</t>
  </si>
  <si>
    <t>FarAcs Фартук S1 карниз. L=2м (Полиэстер с пленкой-Ral 7024-0,45 мм)</t>
  </si>
  <si>
    <t>Мастика Технониколь Фиксер 3,6 кг</t>
  </si>
  <si>
    <t>OSB-3  2500х1250х12 мм</t>
  </si>
  <si>
    <t>лист</t>
  </si>
  <si>
    <t>Aquasystem Снегозадержатель БИТ (Ral 7024)</t>
  </si>
  <si>
    <t>Vilpe 125/ИЗ/500 вентиляционный выход + колпак Серый</t>
  </si>
  <si>
    <t>Vilpe 110/ИЗ/500 вентиляционный выход канализационного стояка Серый</t>
  </si>
  <si>
    <t>Vilpe Колпак VILPE-160 Серый</t>
  </si>
  <si>
    <t>Vilpe CLASSIC проходной элемент Серый</t>
  </si>
  <si>
    <t>Vilpe HUOPA - KTV вентиль б/адаптера Коричневый</t>
  </si>
  <si>
    <t>Стропильная система, фермы на МЗП заводской сборки</t>
  </si>
  <si>
    <t>Пиломатериалы:</t>
  </si>
  <si>
    <t>Доска 150х50х6000м, естеств. влажности</t>
  </si>
  <si>
    <t>Доска 100х25х6000м, естеств. влажности</t>
  </si>
  <si>
    <t xml:space="preserve"> - Антисептик Corsa Deco невымываемый для дерева биозащитный 10 л</t>
  </si>
  <si>
    <t>Крепеж:</t>
  </si>
  <si>
    <t>кг</t>
  </si>
  <si>
    <t>Кровля, НАКЛАДНЫЕ РАСХОДЫ</t>
  </si>
  <si>
    <t>Доставка материалов кровли</t>
  </si>
  <si>
    <t>Доставка готовых ферм стропильной системы</t>
  </si>
  <si>
    <t>Доставка пиломатериалов</t>
  </si>
  <si>
    <t>Кровля, РАБОТЫ</t>
  </si>
  <si>
    <t>Монтаж кровли</t>
  </si>
  <si>
    <t xml:space="preserve"> - монтаж мауэрлата</t>
  </si>
  <si>
    <t xml:space="preserve"> - монтаж стропильной системы</t>
  </si>
  <si>
    <t xml:space="preserve"> - монтаж обрешетки</t>
  </si>
  <si>
    <t xml:space="preserve"> - монтаж доборных элементов</t>
  </si>
  <si>
    <t xml:space="preserve"> - монтаж ОСП</t>
  </si>
  <si>
    <t xml:space="preserve"> - монтаж подкладочного ковра</t>
  </si>
  <si>
    <t xml:space="preserve"> - монтаж мягкой черепицы</t>
  </si>
  <si>
    <t xml:space="preserve"> - монтаж элементов вентиляции подкровельного пространства</t>
  </si>
  <si>
    <t xml:space="preserve"> - монтаж снегодержателей</t>
  </si>
  <si>
    <t xml:space="preserve"> - монтаж проходных элементов кровли</t>
  </si>
  <si>
    <t xml:space="preserve"> - монтаж/демонтаж строительных лесов</t>
  </si>
  <si>
    <t>Раздел VII. ВОДОСТОЧНАЯ СИСТЕМА</t>
  </si>
  <si>
    <t>Водосточная система, МАТЕРИАЛЫ</t>
  </si>
  <si>
    <t>Docke 141/100 LUX Кронштейн желоба металлический Шоколад</t>
  </si>
  <si>
    <t>Docke ПВХ 141/100 LUX Желоб водосточный 3000 мм Шоколад пластик</t>
  </si>
  <si>
    <t>Docke ПВХ 141/100 LUX Колено 72° Шоколад</t>
  </si>
  <si>
    <t>Docke ПВХ 141/100 LUX Соединитель желобов Шоколад</t>
  </si>
  <si>
    <t>Docke ПВХ 141/100 LUX Труба водосточная 3000 мм Шоколад</t>
  </si>
  <si>
    <t>Крепление трубы Docke Lux 140/100 мм шоколад</t>
  </si>
  <si>
    <t>Выход из желоба Docke Lux 140/100 мм шоколад</t>
  </si>
  <si>
    <t>Соединитель труб Docke Lux 140/100 мм шоколад</t>
  </si>
  <si>
    <t>Отвод Docke Lux 140/100 мм шоколад</t>
  </si>
  <si>
    <t>Шпилька специальная с гайкой L=150 мм Docke</t>
  </si>
  <si>
    <t>Docke ПВХ 141/100 LUX Угловой элемент 90° Шоколад</t>
  </si>
  <si>
    <t>Водосточная система, РАБОТЫ</t>
  </si>
  <si>
    <t>Монтаж водосточной системы:</t>
  </si>
  <si>
    <t>-монтаж крюков водосточной системы</t>
  </si>
  <si>
    <t>-монтаж желобов водосточной системы</t>
  </si>
  <si>
    <t>-монтаж воронок водосточной системы</t>
  </si>
  <si>
    <t>-монтаж водосточных труб</t>
  </si>
  <si>
    <t>Раздел VIII. УТЕПЛЕНИЕ ЧЕРДАЧНОГО ПЕРЕКРЫТИЯ</t>
  </si>
  <si>
    <t>Утепление чердачного перекрытия, МАТЕРИАЛЫ</t>
  </si>
  <si>
    <t>Утеплитель PureOne 34 /URSA/ (уп. 6 плит) 1250х600х100</t>
  </si>
  <si>
    <t>Утеплитель PureOne 34 /URSA/ (уп. 6 плит) 1250х600х50</t>
  </si>
  <si>
    <t>DELTA REFLEX, пароизоляция теплоотражающая</t>
  </si>
  <si>
    <t>DELTA MULTI-BAND M60, скотч универсальный</t>
  </si>
  <si>
    <t>DELTA-SCHAUMBAND SB60, лента уплотнительная самоклеящая</t>
  </si>
  <si>
    <t>DELTA TIXX VDR, лента соединительная двухсторонняя</t>
  </si>
  <si>
    <t>Брусок 50х50х3000мм сухой строганый</t>
  </si>
  <si>
    <t>Доска сухая строганная 20х100х3000</t>
  </si>
  <si>
    <t>Расходные материалы</t>
  </si>
  <si>
    <t>Лестница чердачная Факро LWT 70х120х280</t>
  </si>
  <si>
    <t>Утепление чердачного перекрытия, НАКЛАДНЫЕ РАСХОДЫ</t>
  </si>
  <si>
    <t>Утепление чердачного перекрытия, РАБОТЫ</t>
  </si>
  <si>
    <t>Монтаж утепления 200мм</t>
  </si>
  <si>
    <t>Монтаж бруска 50х50мм</t>
  </si>
  <si>
    <t>Монтаж перекрестного утепления 50мм</t>
  </si>
  <si>
    <t>Монтаж пароизоляции</t>
  </si>
  <si>
    <t>Проклейка стыков</t>
  </si>
  <si>
    <t>Монтаж разряженной обрешетки (доска 100х20мм)</t>
  </si>
  <si>
    <t>Монтаж чердачной лестницы</t>
  </si>
  <si>
    <t>Раздел IX. ДОПОЛНИТЕЛЬНЫЕ РАСХОДЫ</t>
  </si>
  <si>
    <t>Мобилизация</t>
  </si>
  <si>
    <t>Обустройство строительного городка, с материалом (туалет, душ, навес для инструмента)</t>
  </si>
  <si>
    <t>Транспортные расходы (доставка бригады и инструмента)</t>
  </si>
  <si>
    <t>Погрузо-разгрузочные работы</t>
  </si>
  <si>
    <t>Расходные материалы, амортизация инструмента</t>
  </si>
  <si>
    <t>Раздел X. ОРГАНИЗАЦИЯ СТРОИТЕЛЬСТВА И ПРИБЫЛЬ КОМПАНИИ</t>
  </si>
  <si>
    <t>Организация и контроль строительного процесса</t>
  </si>
  <si>
    <t xml:space="preserve"> - Доработка архитектурно-строительного проекта</t>
  </si>
  <si>
    <t xml:space="preserve"> - Организация видеонаблюдения на объекте</t>
  </si>
  <si>
    <t xml:space="preserve"> - Организация ежедневных фото(видео) отчетов </t>
  </si>
  <si>
    <t xml:space="preserve"> - Организация технического надзора</t>
  </si>
  <si>
    <t xml:space="preserve"> - Вводные и целевые инструктажи бригад в процессе производства работ</t>
  </si>
  <si>
    <t xml:space="preserve"> - Организация обеспечения объекта материалами</t>
  </si>
  <si>
    <t xml:space="preserve"> - Прибыль компании</t>
  </si>
  <si>
    <t>ИТОГО ПО ДОГОВОРУ</t>
  </si>
  <si>
    <t>БАЗОВАЯ КОМПЛЕКТАЦИЯ</t>
  </si>
  <si>
    <t>КЛАССИЧЕСКАЯ КОМПЛЕКТАЦИЯ</t>
  </si>
  <si>
    <t>РАСШИРЕННАЯ КОМПЛЕКТАЦИЯ</t>
  </si>
  <si>
    <t>В смету не входит:</t>
  </si>
  <si>
    <t xml:space="preserve"> - бытовка для проживания рабочих</t>
  </si>
  <si>
    <t xml:space="preserve"> - обустройства въезда на участок для грузовых машин и спецтехники</t>
  </si>
  <si>
    <t xml:space="preserve"> - вывоз грунта</t>
  </si>
  <si>
    <t xml:space="preserve"> - утилизация строительного мусора</t>
  </si>
  <si>
    <r>
      <t xml:space="preserve">* синий цвет - </t>
    </r>
    <r>
      <rPr>
        <b/>
        <sz val="12"/>
        <color rgb="FF000000"/>
        <rFont val="Times New Roman"/>
        <family val="1"/>
        <charset val="204"/>
      </rPr>
      <t>базовая</t>
    </r>
    <r>
      <rPr>
        <sz val="12"/>
        <color rgb="FF000000"/>
        <rFont val="Times New Roman"/>
        <family val="1"/>
        <charset val="204"/>
      </rPr>
      <t xml:space="preserve"> комплектация</t>
    </r>
  </si>
  <si>
    <r>
      <t xml:space="preserve">* зеленый - плюс к базовой до </t>
    </r>
    <r>
      <rPr>
        <b/>
        <sz val="12"/>
        <color rgb="FF000000"/>
        <rFont val="Times New Roman"/>
        <family val="1"/>
        <charset val="204"/>
      </rPr>
      <t>классической</t>
    </r>
    <r>
      <rPr>
        <sz val="12"/>
        <color rgb="FF000000"/>
        <rFont val="Times New Roman"/>
        <family val="1"/>
        <charset val="204"/>
      </rPr>
      <t xml:space="preserve"> комплектации</t>
    </r>
  </si>
  <si>
    <r>
      <t xml:space="preserve">* желтый - плюс к классической до </t>
    </r>
    <r>
      <rPr>
        <b/>
        <sz val="12"/>
        <color rgb="FF000000"/>
        <rFont val="Times New Roman"/>
        <family val="1"/>
        <charset val="204"/>
      </rPr>
      <t>расширенной</t>
    </r>
  </si>
  <si>
    <t>Химический анкер инжекционная масса 300 мл винилоэстровая смола Sormat</t>
  </si>
  <si>
    <t>Уголок крепежный усиленный оцинкованный 105х105х90х2 мм</t>
  </si>
  <si>
    <t>Уголок соединительный для стропильных соединений оцинкованный 105х105х90х2 мм 135°</t>
  </si>
  <si>
    <t>Уголок крепежный усиленный оцинкованный 90х90х65х2 мм</t>
  </si>
  <si>
    <t>Шпилька резьбовая M12</t>
  </si>
  <si>
    <t>Шайба/Гайка оцинкованная M12</t>
  </si>
  <si>
    <t>Саморезы универсальные 45x4.5 мм желтые</t>
  </si>
  <si>
    <t>Гвозди 4.0x45 мм кровельные</t>
  </si>
  <si>
    <t>Саморезы универсальные 100x5.0 мм желтые</t>
  </si>
  <si>
    <t>Гвозди 4,0x70 мм оцинкованные</t>
  </si>
  <si>
    <t>Монтаж СМП Марко:</t>
  </si>
  <si>
    <t>ДРЕНАЖ</t>
  </si>
  <si>
    <t>Дренаж, МАТЕРИАЛЫ</t>
  </si>
  <si>
    <t>Геотекстиль термоскрепленый Typar SF-27, 25м</t>
  </si>
  <si>
    <t>Колодец дренажный D315</t>
  </si>
  <si>
    <t>Заглушка дренажного колодца d110</t>
  </si>
  <si>
    <t>Труба дренажная ДГТД (ДСГТ)-ПНД d110/94,2</t>
  </si>
  <si>
    <t>м.п.</t>
  </si>
  <si>
    <t>Щебень гравийный 20-40</t>
  </si>
  <si>
    <t>Труба НК 110мм, класс жесткости SN4</t>
  </si>
  <si>
    <t>Коллекторный жб колодец, d1000мм (без насоса)</t>
  </si>
  <si>
    <t>кольцо</t>
  </si>
  <si>
    <t>Дренаж, РАБОТЫ</t>
  </si>
  <si>
    <t xml:space="preserve">Монтаж геотекстиля
Монтаж щебенчатого основания
Монтаж гофрированной трубы
</t>
  </si>
  <si>
    <t>Монтаж смотровых колодцев</t>
  </si>
  <si>
    <t>Монтаж трассы до коллекторного колодца</t>
  </si>
  <si>
    <t>Монтаж коллекторного колодца</t>
  </si>
  <si>
    <t>ИТОГО ДРЕНАЖ</t>
  </si>
  <si>
    <t>Монтаж коллекторного жб колодца</t>
  </si>
  <si>
    <t>ЛИВНЕВАЯ КАНАЛИЗАЦИЯ</t>
  </si>
  <si>
    <t>Стоимость</t>
  </si>
  <si>
    <t>Ливневая канализация, МАТЕРИАЛЫ</t>
  </si>
  <si>
    <t>Отвод НК 110мм, класс жесткости SN4, ассортимент</t>
  </si>
  <si>
    <t>ТройникНК 110мм, класс жесткости SN4, ассортимент</t>
  </si>
  <si>
    <t>Ливнеприемник универсальный REDI/Europlast</t>
  </si>
  <si>
    <t>Ливневая канализация, РАБОТЫ</t>
  </si>
  <si>
    <t xml:space="preserve">Монтаж трубы канализации
</t>
  </si>
  <si>
    <t>Монтаж дождеприемников</t>
  </si>
  <si>
    <t>ИТОГО ЛИВНЕВАЯ КАНАЛИЗАЦИЯ</t>
  </si>
  <si>
    <t xml:space="preserve">СМЕТА НА ДОПОЛНИТЕЛЬНЫЕ СООРУЖЕНИЯ ДОМА СУМАРОКОВО: </t>
  </si>
  <si>
    <t xml:space="preserve"> * стоимость расчитана исходя из непрерывности цикла строительства вместе с основным объем работ</t>
  </si>
  <si>
    <t>МЯГКАЯ ОТМОСТКА</t>
  </si>
  <si>
    <t>Мягкая отмостка, МАТЕРИАЛЫ</t>
  </si>
  <si>
    <t>Профилированная мембрана PLANTER geo 2х15 м</t>
  </si>
  <si>
    <t>Лента самоклеящаяся PLANTERBAND</t>
  </si>
  <si>
    <t>Защитный профиль для мембраны PLANTER</t>
  </si>
  <si>
    <t>Пеноплекс Комфорт 50х585х1185мм (7л)</t>
  </si>
  <si>
    <t>Щебень гранитный фр 5-20</t>
  </si>
  <si>
    <t>Нагель-дюбель 6х60</t>
  </si>
  <si>
    <t>Мягкая отмостка, НАКЛАДНЫЕ РАСХОДЫ</t>
  </si>
  <si>
    <t>Мягкая отмостка, РАБОТЫ</t>
  </si>
  <si>
    <t>Земляные работы
Монтаж песчаного основания 
Монтаж опалубки из доски
Монтаж утеплителя 
Монтаж профилированной мембраны
Монтаж защитного профиля
Устройство щебенчатой засыпки</t>
  </si>
  <si>
    <t>ИТОГО МЯГКАЯ ОТМОСТКА</t>
  </si>
  <si>
    <t>Отмостка, МАТЕРИАЛЫ</t>
  </si>
  <si>
    <t>Сетка сварная 100х100х4</t>
  </si>
  <si>
    <t>Пеноплекс комфорт 50х585х1185мм (7л)</t>
  </si>
  <si>
    <t>Фиброволокно армирующее для бетонов и растворов полипропиленовое</t>
  </si>
  <si>
    <t>Фиксатор для арматуры горизонтальный</t>
  </si>
  <si>
    <t>Лента демпферная 6х100 мм 10 м самоклеющаяся</t>
  </si>
  <si>
    <t>Песок сеяный</t>
  </si>
  <si>
    <t>Отмостка, НАКЛАДНЫЕ РАСХОДЫ</t>
  </si>
  <si>
    <t>Отмостка, РАБОТЫ</t>
  </si>
  <si>
    <t>Аренда бетононасоса/компенсация за ручное перемещение бетона</t>
  </si>
  <si>
    <t>БЕТОННАЯ ОТМОСТКА</t>
  </si>
  <si>
    <t>Земляные работы
Монтаж песчаного основания
Монтаж утеплителя 
Монтаж демпферной ленты
Монтаж арматурной сетки
Бетонные работы
Нарезка деформационных швов
Уход за бетоном</t>
  </si>
  <si>
    <t>БСГ В22,5 П4 F100 W6</t>
  </si>
  <si>
    <t>ИТОГО ЖЕСТКАЯ ОТМОСТКА</t>
  </si>
  <si>
    <t>* тип фундамента опредляется после проведения геологических изысканий в пятне застройки</t>
  </si>
  <si>
    <t xml:space="preserve"> - устройство отмостки, дренажа и ливневой канализации, входных групп, межэтажной лестницы, оконного остекления, крыльца, веранды (см. доп. сметы)</t>
  </si>
  <si>
    <t>ОКОННОЕ ОСТЕКЛЕНИЕ</t>
  </si>
  <si>
    <t>Окна пластиковые REHAU, МАТЕРИАЛЫ</t>
  </si>
  <si>
    <t>Окна пластиковые REHAU, НАКЛАДНЫЕ РАСХОДЫ</t>
  </si>
  <si>
    <t>Доставка</t>
  </si>
  <si>
    <t>Окна пластиковые REHAU, РАБОТЫ</t>
  </si>
  <si>
    <t>Монтаж платикового окна с материалом</t>
  </si>
  <si>
    <t>ЗАРАБОТНАЯ ПЛАТА ИНЖЕНЕРА</t>
  </si>
  <si>
    <t>ИТОГО ОКОННОЕ ОСТЕКЛЕНИЕ</t>
  </si>
  <si>
    <t>ВХОДНАЯ ДВЕРЬ ИЗ АЛЮМИНИЕВОГО ПРОФИЛЯ</t>
  </si>
  <si>
    <t>Дверь из алюминиевого профиля ALUTECH W72, МАТЕРИАЛЫ</t>
  </si>
  <si>
    <t>Дверь из алюминиевого профиля ALUTECH W72, НАКЛАДНЫЕ РАСХОДЫ</t>
  </si>
  <si>
    <t>Дверь из алюминиевого профиля ALUTECH W72, РАБОТЫ</t>
  </si>
  <si>
    <t>Монтаж двери с материалом</t>
  </si>
  <si>
    <t>ИТОГО ВХОДНАЯ ДВЕРЬ</t>
  </si>
  <si>
    <t>Дверь поворотная 1000х2080, ALUTECH W72, многозапорный замок, двухкамерный стеклопакет 4-14-4-14-4</t>
  </si>
  <si>
    <t>Окно наклонно-поворотное 1000х1500, Rehau Grazio (Фурнитура Roto NX), стеклопакет 4-14-4-14-4</t>
  </si>
  <si>
    <t>Окно штульповое (наклонно-поворотное/глухое) 1500х1500, Rehau Grazio (Фурнитура Roto NX), стеклопакет 4-14-4-14-4</t>
  </si>
  <si>
    <t>Окно глухое 900х2500, Rehau Grazio (Фурнитура Roto NX), стеклопакет 4-14-4-14-4</t>
  </si>
  <si>
    <t>МЕТАЛЛОКАРКАС МЕЖЭТАЖНОЙ ЛЕСТНИЦЫ С ЧЕРНОВЫМИ СТУПЕНЯМИ</t>
  </si>
  <si>
    <t>Металлокаркас под зашивку (деревом, гипсокартоном, ит.д.)</t>
  </si>
  <si>
    <t>Лестница металлическая под зашивку отделочным материалом</t>
  </si>
  <si>
    <t>Монтаж лестницы</t>
  </si>
  <si>
    <t>ИТОГО ЛЕСТНИЦА</t>
  </si>
  <si>
    <t xml:space="preserve">СМЕТА НА ДОПОЛНИТЕЛЬНЫЕ МЕРОПРИЯТИЯ ДЛЯ СТРОИТЕЛЬСТВА: </t>
  </si>
  <si>
    <t>Плита жб 1750х3000х170мм б.у.</t>
  </si>
  <si>
    <t>Песок строительный</t>
  </si>
  <si>
    <t>куб.м.</t>
  </si>
  <si>
    <t>Труба ливневой канализации 6м</t>
  </si>
  <si>
    <t>Монтаж заезда на 5 дорожных плит</t>
  </si>
  <si>
    <t>Материалы</t>
  </si>
  <si>
    <t>Накладные расходы</t>
  </si>
  <si>
    <t>Работы</t>
  </si>
  <si>
    <t>Щебень гравийный фр. 50-80</t>
  </si>
  <si>
    <t>Доставка плит</t>
  </si>
  <si>
    <t>Монтаж заезда из щебня</t>
  </si>
  <si>
    <t>ОБУСТРОЙСТВО ЗАЕЗДА СПЕЦТЕХНИКИ из 5 плит (длина 6 метров)</t>
  </si>
  <si>
    <t>ОБУСТРОЙСТВО ЗАЕЗДА СПЕЦТЕХНИКИ из 11 плит (длина 15 метров)</t>
  </si>
  <si>
    <t>ОБУСТРОЙСТВО ЗАЕЗДА СПЕЦТЕХНИКИ из 7 плит (длина 9 метров)</t>
  </si>
  <si>
    <t>ОБУСТРОЙСТВО ЗАЕЗДА СПЕЦТЕХНИКИ из щебня (длина 9 метров)</t>
  </si>
  <si>
    <t xml:space="preserve"> * стоимость плит может варьироваться в зависимости от района МО</t>
  </si>
  <si>
    <t>ИТОГО ЗАЕЗД 5 ПЛИТ</t>
  </si>
  <si>
    <t>ИТОГО ЗАЕЗД 7 ПЛИТ</t>
  </si>
  <si>
    <t>ИТОГО ЗАЕЗД 11 ПЛИТ</t>
  </si>
  <si>
    <t>Монтаж заезда на 11 дорожных плит</t>
  </si>
  <si>
    <t>ИТОГО ЗАЕЗД ЩЕБЕНЬ + ПЛИТЫ</t>
  </si>
  <si>
    <t>Монтаж заезда на 7 дорожных плит</t>
  </si>
  <si>
    <t>Септик, МАТЕРИАЛЫ</t>
  </si>
  <si>
    <t>БИО СТАНЦИЯ ЕВРОЛОС ПРО 5+</t>
  </si>
  <si>
    <t>Материалы для монтажа</t>
  </si>
  <si>
    <t>Септик, НАКЛАДНЫЕ РАСХОДЫ</t>
  </si>
  <si>
    <t>Доставка септика и материалов</t>
  </si>
  <si>
    <t>Септик, РАБОТЫ</t>
  </si>
  <si>
    <t>Земляные работы
Монтаж песчаного основания
Прокладка подводящей трубы в дом 10метров
Прокладка отводящей напорной трассы 3м
Пуско-наладка
Обратная засыпка</t>
  </si>
  <si>
    <t>компл</t>
  </si>
  <si>
    <t>ИТОГО СЕПТИК</t>
  </si>
  <si>
    <t>СЕПТИК (БИО СТАНЦИЯ НА 5 ЧЕЛОВЕК)</t>
  </si>
  <si>
    <t xml:space="preserve">СМЕТА НА ДОПОЛНИТЕЛЬНЫЕ РАБОТЫ ДОМА СУМАРОКОВО: </t>
  </si>
  <si>
    <t>Штукатурка, МАТЕРИАЛЫ</t>
  </si>
  <si>
    <t>Грунт Knauf Миттельгрунд 10кг</t>
  </si>
  <si>
    <t>Штукатурка гипсовая Волма Гипс Актив (ВЛГ), белая 30 кг</t>
  </si>
  <si>
    <t>Штукатурка цементно-песчаная Kreisel (Крейзель) 521, 30 кг</t>
  </si>
  <si>
    <t>Угол штукатурный ПВХ 6мм, 3м</t>
  </si>
  <si>
    <t>Профиль маячковый Стандарт 6 мм 3 м</t>
  </si>
  <si>
    <t>Сетка стеклотканевая штукатурная КМ ячейка 5х5 мм рулон 1х50 м</t>
  </si>
  <si>
    <t>Пена монтажная профессиональная Tytan O2 Low Expansion 60</t>
  </si>
  <si>
    <t>Лента малярная Unibob белая 50 мм 50 м</t>
  </si>
  <si>
    <t>Штукатурка, НАКЛАДНЫЕ РАСХОДЫ</t>
  </si>
  <si>
    <t>Расходные материалы и инструмент</t>
  </si>
  <si>
    <t>комп-т</t>
  </si>
  <si>
    <t>Штукатурка, РАБОТЫ</t>
  </si>
  <si>
    <t>Грунтование стен
Монтаж маяков
Заполнение швов монтажной пеной
Монтаж штукатурной сетки
Монтаж штукатурных углов ПВХ
Нанесение штукатурки машинным способом
Выравнивание штукатурки</t>
  </si>
  <si>
    <t>ИТОГО ШТУКАТУРКА</t>
  </si>
  <si>
    <t>ШТУКАТУРКА ВНУТРИ ПОМЕЩЕНЙ МЕХАНИЗИРОВАННЫМ СПОСОБОМ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</si>
</sst>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&quot;₽&quot;"/>
    <numFmt numFmtId="165" formatCode="_-* #,##0.00\ [$₽-419]_-;\-* #,##0.00\ [$₽-419]_-;_-* &quot;-&quot;??\ [$₽-419]_-;_-@_-"/>
  </numFmts>
  <fonts count="11" x14ac:knownFonts="1">
    <font>
      <sz val="10"/>
      <color rgb="FF000000"/>
      <name val="Times New Roman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00"/>
        <bgColor rgb="FF8EAADB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6C988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2" tint="-9.9978637043366805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165" fontId="4" fillId="0" borderId="8" xfId="1" applyNumberFormat="1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2" fillId="6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64" fontId="2" fillId="8" borderId="2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164" fontId="4" fillId="10" borderId="15" xfId="0" applyNumberFormat="1" applyFont="1" applyFill="1" applyBorder="1" applyAlignment="1">
      <alignment horizontal="center" vertical="center" wrapText="1"/>
    </xf>
    <xf numFmtId="164" fontId="4" fillId="10" borderId="10" xfId="0" applyNumberFormat="1" applyFont="1" applyFill="1" applyBorder="1" applyAlignment="1">
      <alignment horizontal="center" vertical="center" wrapText="1"/>
    </xf>
    <xf numFmtId="164" fontId="2" fillId="9" borderId="18" xfId="0" applyNumberFormat="1" applyFont="1" applyFill="1" applyBorder="1" applyAlignment="1">
      <alignment horizontal="center" vertical="center" wrapText="1"/>
    </xf>
    <xf numFmtId="164" fontId="2" fillId="11" borderId="2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164" fontId="4" fillId="3" borderId="2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164" fontId="2" fillId="14" borderId="2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64" fontId="4" fillId="10" borderId="12" xfId="0" applyNumberFormat="1" applyFont="1" applyFill="1" applyBorder="1" applyAlignment="1">
      <alignment horizontal="center" vertical="center" wrapText="1"/>
    </xf>
    <xf numFmtId="0" fontId="4" fillId="0" borderId="11" xfId="0" quotePrefix="1" applyFont="1" applyBorder="1" applyAlignment="1">
      <alignment wrapText="1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26" xfId="0" quotePrefix="1" applyFont="1" applyBorder="1" applyAlignment="1">
      <alignment wrapText="1"/>
    </xf>
    <xf numFmtId="2" fontId="4" fillId="0" borderId="1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horizontal="center" vertical="center" wrapText="1"/>
    </xf>
    <xf numFmtId="0" fontId="2" fillId="16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wrapText="1"/>
    </xf>
    <xf numFmtId="0" fontId="4" fillId="0" borderId="34" xfId="0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64" fontId="4" fillId="16" borderId="35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wrapText="1"/>
    </xf>
    <xf numFmtId="0" fontId="4" fillId="0" borderId="37" xfId="0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64" fontId="4" fillId="16" borderId="38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4" fontId="4" fillId="16" borderId="32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164" fontId="4" fillId="16" borderId="10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64" fontId="2" fillId="16" borderId="12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2" fillId="16" borderId="18" xfId="0" applyNumberFormat="1" applyFont="1" applyFill="1" applyBorder="1" applyAlignment="1">
      <alignment horizontal="center" vertical="center" wrapText="1"/>
    </xf>
    <xf numFmtId="164" fontId="4" fillId="16" borderId="12" xfId="0" applyNumberFormat="1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164" fontId="2" fillId="18" borderId="2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164" fontId="2" fillId="5" borderId="4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164" fontId="2" fillId="5" borderId="54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top"/>
    </xf>
    <xf numFmtId="0" fontId="7" fillId="10" borderId="9" xfId="0" applyFont="1" applyFill="1" applyBorder="1" applyAlignment="1">
      <alignment horizontal="left" vertical="top"/>
    </xf>
    <xf numFmtId="0" fontId="7" fillId="18" borderId="9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2" fillId="0" borderId="11" xfId="0" applyFont="1" applyBorder="1" applyAlignment="1">
      <alignment horizontal="left" vertical="center" wrapText="1"/>
    </xf>
    <xf numFmtId="0" fontId="4" fillId="0" borderId="11" xfId="0" quotePrefix="1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left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top" wrapText="1"/>
    </xf>
    <xf numFmtId="0" fontId="10" fillId="22" borderId="9" xfId="0" applyFont="1" applyFill="1" applyBorder="1" applyAlignment="1">
      <alignment horizontal="center" vertical="center"/>
    </xf>
    <xf numFmtId="0" fontId="10" fillId="0" borderId="8" xfId="0" applyNumberFormat="1" applyFont="1" applyFill="1" applyBorder="1"/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vertical="top" wrapText="1"/>
    </xf>
    <xf numFmtId="0" fontId="10" fillId="22" borderId="17" xfId="0" applyFont="1" applyFill="1" applyBorder="1" applyAlignment="1">
      <alignment horizontal="center" vertical="center"/>
    </xf>
    <xf numFmtId="164" fontId="9" fillId="23" borderId="18" xfId="0" applyNumberFormat="1" applyFont="1" applyFill="1" applyBorder="1" applyAlignment="1">
      <alignment horizontal="center" vertical="center"/>
    </xf>
    <xf numFmtId="164" fontId="9" fillId="23" borderId="10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wrapText="1"/>
    </xf>
    <xf numFmtId="0" fontId="2" fillId="6" borderId="24" xfId="0" applyFont="1" applyFill="1" applyBorder="1" applyAlignment="1">
      <alignment horizontal="center" vertical="center" wrapText="1"/>
    </xf>
    <xf numFmtId="164" fontId="2" fillId="6" borderId="57" xfId="0" applyNumberFormat="1" applyFont="1" applyFill="1" applyBorder="1" applyAlignment="1">
      <alignment horizontal="center" vertical="center" wrapText="1"/>
    </xf>
    <xf numFmtId="164" fontId="9" fillId="24" borderId="2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ill="1"/>
    <xf numFmtId="0" fontId="6" fillId="25" borderId="0" xfId="0" applyFont="1" applyFill="1"/>
    <xf numFmtId="0" fontId="0" fillId="25" borderId="0" xfId="0" applyFill="1"/>
    <xf numFmtId="0" fontId="9" fillId="25" borderId="2" xfId="0" applyFont="1" applyFill="1" applyBorder="1"/>
    <xf numFmtId="0" fontId="9" fillId="25" borderId="3" xfId="0" applyFont="1" applyFill="1" applyBorder="1" applyAlignment="1">
      <alignment horizontal="center" vertical="center"/>
    </xf>
    <xf numFmtId="164" fontId="9" fillId="25" borderId="21" xfId="0" applyNumberFormat="1" applyFont="1" applyFill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2" fillId="6" borderId="23" xfId="0" applyFont="1" applyFill="1" applyBorder="1" applyAlignment="1">
      <alignment vertical="center" wrapText="1"/>
    </xf>
    <xf numFmtId="164" fontId="9" fillId="24" borderId="4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10" fillId="26" borderId="17" xfId="0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10" fillId="26" borderId="9" xfId="0" applyFont="1" applyFill="1" applyBorder="1" applyAlignment="1">
      <alignment horizontal="center" vertical="center"/>
    </xf>
    <xf numFmtId="164" fontId="2" fillId="27" borderId="10" xfId="0" applyNumberFormat="1" applyFont="1" applyFill="1" applyBorder="1" applyAlignment="1">
      <alignment horizontal="center" vertical="center"/>
    </xf>
    <xf numFmtId="164" fontId="2" fillId="24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10" fillId="0" borderId="8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22" borderId="1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wrapText="1"/>
    </xf>
    <xf numFmtId="0" fontId="10" fillId="0" borderId="14" xfId="0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10" fillId="0" borderId="11" xfId="0" applyFont="1" applyBorder="1"/>
    <xf numFmtId="0" fontId="10" fillId="0" borderId="0" xfId="0" applyFont="1" applyBorder="1" applyAlignment="1">
      <alignment horizontal="center" vertical="center"/>
    </xf>
    <xf numFmtId="164" fontId="9" fillId="23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/>
    <xf numFmtId="0" fontId="10" fillId="0" borderId="16" xfId="0" applyFont="1" applyBorder="1"/>
    <xf numFmtId="0" fontId="4" fillId="0" borderId="13" xfId="0" applyFont="1" applyFill="1" applyBorder="1"/>
    <xf numFmtId="0" fontId="4" fillId="0" borderId="14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10" fillId="0" borderId="41" xfId="0" applyFont="1" applyFill="1" applyBorder="1"/>
    <xf numFmtId="0" fontId="10" fillId="0" borderId="42" xfId="0" applyFont="1" applyFill="1" applyBorder="1" applyAlignment="1">
      <alignment horizontal="center" vertical="center"/>
    </xf>
    <xf numFmtId="164" fontId="9" fillId="0" borderId="43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164" fontId="6" fillId="3" borderId="10" xfId="0" applyNumberFormat="1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left" vertical="top"/>
    </xf>
    <xf numFmtId="164" fontId="6" fillId="10" borderId="10" xfId="0" applyNumberFormat="1" applyFont="1" applyFill="1" applyBorder="1" applyAlignment="1">
      <alignment horizontal="left" vertical="top"/>
    </xf>
    <xf numFmtId="0" fontId="7" fillId="18" borderId="8" xfId="0" applyFont="1" applyFill="1" applyBorder="1" applyAlignment="1">
      <alignment horizontal="left" vertical="top"/>
    </xf>
    <xf numFmtId="164" fontId="6" fillId="18" borderId="10" xfId="0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3" fillId="0" borderId="9" xfId="0" applyNumberFormat="1" applyFont="1" applyFill="1" applyBorder="1" applyAlignment="1">
      <alignment wrapText="1"/>
    </xf>
    <xf numFmtId="164" fontId="10" fillId="0" borderId="9" xfId="0" applyNumberFormat="1" applyFont="1" applyFill="1" applyBorder="1" applyAlignment="1">
      <alignment horizontal="center" vertical="center"/>
    </xf>
    <xf numFmtId="164" fontId="9" fillId="23" borderId="43" xfId="0" applyNumberFormat="1" applyFont="1" applyFill="1" applyBorder="1" applyAlignment="1">
      <alignment horizontal="center" vertical="center"/>
    </xf>
    <xf numFmtId="164" fontId="9" fillId="16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0" fillId="0" borderId="13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9" borderId="4" xfId="0" applyFont="1" applyFill="1" applyBorder="1" applyAlignment="1">
      <alignment horizontal="center" vertical="center" wrapText="1"/>
    </xf>
    <xf numFmtId="0" fontId="2" fillId="20" borderId="44" xfId="0" applyFont="1" applyFill="1" applyBorder="1" applyAlignment="1">
      <alignment horizontal="left" vertical="center" wrapText="1"/>
    </xf>
    <xf numFmtId="0" fontId="2" fillId="20" borderId="45" xfId="0" applyFont="1" applyFill="1" applyBorder="1" applyAlignment="1">
      <alignment horizontal="left" vertical="center" wrapText="1"/>
    </xf>
    <xf numFmtId="0" fontId="2" fillId="2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2" fillId="18" borderId="2" xfId="0" applyFont="1" applyFill="1" applyBorder="1" applyAlignment="1">
      <alignment horizontal="left" wrapText="1"/>
    </xf>
    <xf numFmtId="0" fontId="2" fillId="18" borderId="3" xfId="0" applyFont="1" applyFill="1" applyBorder="1" applyAlignment="1">
      <alignment horizontal="left" wrapText="1"/>
    </xf>
    <xf numFmtId="0" fontId="2" fillId="13" borderId="2" xfId="0" applyFont="1" applyFill="1" applyBorder="1" applyAlignment="1">
      <alignment horizontal="left" wrapText="1"/>
    </xf>
    <xf numFmtId="0" fontId="2" fillId="13" borderId="3" xfId="0" applyFont="1" applyFill="1" applyBorder="1" applyAlignment="1">
      <alignment horizontal="left" wrapText="1"/>
    </xf>
    <xf numFmtId="0" fontId="2" fillId="9" borderId="2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left" wrapText="1"/>
    </xf>
    <xf numFmtId="0" fontId="2" fillId="11" borderId="3" xfId="0" applyFont="1" applyFill="1" applyBorder="1" applyAlignment="1">
      <alignment horizontal="left" wrapText="1"/>
    </xf>
    <xf numFmtId="0" fontId="2" fillId="11" borderId="4" xfId="0" applyFont="1" applyFill="1" applyBorder="1" applyAlignment="1">
      <alignment horizontal="left" wrapText="1"/>
    </xf>
    <xf numFmtId="0" fontId="2" fillId="12" borderId="2" xfId="0" applyFont="1" applyFill="1" applyBorder="1" applyAlignment="1">
      <alignment horizontal="left" wrapText="1"/>
    </xf>
    <xf numFmtId="0" fontId="2" fillId="12" borderId="3" xfId="0" applyFont="1" applyFill="1" applyBorder="1" applyAlignment="1">
      <alignment horizontal="left" wrapText="1"/>
    </xf>
    <xf numFmtId="0" fontId="2" fillId="15" borderId="27" xfId="0" applyFont="1" applyFill="1" applyBorder="1" applyAlignment="1">
      <alignment horizontal="center" wrapText="1"/>
    </xf>
    <xf numFmtId="0" fontId="3" fillId="16" borderId="28" xfId="0" applyFont="1" applyFill="1" applyBorder="1" applyAlignment="1">
      <alignment wrapText="1"/>
    </xf>
    <xf numFmtId="0" fontId="3" fillId="16" borderId="29" xfId="0" applyFont="1" applyFill="1" applyBorder="1" applyAlignment="1">
      <alignment wrapText="1"/>
    </xf>
    <xf numFmtId="0" fontId="2" fillId="17" borderId="2" xfId="0" applyFont="1" applyFill="1" applyBorder="1" applyAlignment="1">
      <alignment horizontal="left" wrapText="1"/>
    </xf>
    <xf numFmtId="0" fontId="3" fillId="18" borderId="3" xfId="0" applyFont="1" applyFill="1" applyBorder="1" applyAlignment="1">
      <alignment horizontal="left" wrapText="1"/>
    </xf>
    <xf numFmtId="0" fontId="3" fillId="18" borderId="4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21" borderId="2" xfId="0" applyFont="1" applyFill="1" applyBorder="1" applyAlignment="1">
      <alignment horizontal="center"/>
    </xf>
    <xf numFmtId="0" fontId="9" fillId="21" borderId="3" xfId="0" applyFont="1" applyFill="1" applyBorder="1" applyAlignment="1">
      <alignment horizontal="center"/>
    </xf>
    <xf numFmtId="0" fontId="9" fillId="21" borderId="4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9" fillId="24" borderId="2" xfId="0" applyFont="1" applyFill="1" applyBorder="1" applyAlignment="1">
      <alignment horizontal="left"/>
    </xf>
    <xf numFmtId="0" fontId="9" fillId="24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24" borderId="2" xfId="0" applyFont="1" applyFill="1" applyBorder="1" applyAlignment="1">
      <alignment horizontal="left"/>
    </xf>
    <xf numFmtId="0" fontId="2" fillId="24" borderId="3" xfId="0" applyFont="1" applyFill="1" applyBorder="1" applyAlignment="1">
      <alignment horizontal="left"/>
    </xf>
    <xf numFmtId="0" fontId="9" fillId="21" borderId="2" xfId="0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4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9" fillId="24" borderId="2" xfId="0" applyFont="1" applyFill="1" applyBorder="1" applyAlignment="1">
      <alignment horizontal="left" vertical="center"/>
    </xf>
    <xf numFmtId="0" fontId="9" fillId="24" borderId="3" xfId="0" applyFont="1" applyFill="1" applyBorder="1" applyAlignment="1">
      <alignment horizontal="left" vertical="center"/>
    </xf>
    <xf numFmtId="0" fontId="9" fillId="21" borderId="58" xfId="0" applyFont="1" applyFill="1" applyBorder="1" applyAlignment="1">
      <alignment horizontal="center"/>
    </xf>
    <xf numFmtId="0" fontId="9" fillId="21" borderId="59" xfId="0" applyFont="1" applyFill="1" applyBorder="1" applyAlignment="1">
      <alignment horizontal="center"/>
    </xf>
    <xf numFmtId="0" fontId="9" fillId="21" borderId="60" xfId="0" applyFont="1" applyFill="1" applyBorder="1" applyAlignment="1">
      <alignment horizontal="center"/>
    </xf>
    <xf numFmtId="0" fontId="9" fillId="28" borderId="2" xfId="0" applyNumberFormat="1" applyFont="1" applyFill="1" applyBorder="1" applyAlignment="1">
      <alignment horizontal="left"/>
    </xf>
    <xf numFmtId="0" fontId="9" fillId="28" borderId="3" xfId="0" applyNumberFormat="1" applyFont="1" applyFill="1" applyBorder="1" applyAlignment="1">
      <alignment horizontal="left"/>
    </xf>
    <xf numFmtId="0" fontId="9" fillId="28" borderId="4" xfId="0" applyNumberFormat="1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6C9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133350</xdr:rowOff>
    </xdr:from>
    <xdr:to>
      <xdr:col>3</xdr:col>
      <xdr:colOff>914400</xdr:colOff>
      <xdr:row>0</xdr:row>
      <xdr:rowOff>1276350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9900" y="133350"/>
          <a:ext cx="1152525" cy="1143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21</xdr:row>
      <xdr:rowOff>9525</xdr:rowOff>
    </xdr:from>
    <xdr:to>
      <xdr:col>3</xdr:col>
      <xdr:colOff>847725</xdr:colOff>
      <xdr:row>28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0" y="13639800"/>
          <a:ext cx="1152525" cy="1143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28</xdr:row>
      <xdr:rowOff>9525</xdr:rowOff>
    </xdr:from>
    <xdr:to>
      <xdr:col>3</xdr:col>
      <xdr:colOff>847725</xdr:colOff>
      <xdr:row>35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0" y="5114925"/>
          <a:ext cx="1152525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104775</xdr:colOff>
      <xdr:row>30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4648200"/>
          <a:ext cx="1152525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104775</xdr:colOff>
      <xdr:row>28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3800475"/>
          <a:ext cx="1152525" cy="1143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104775</xdr:colOff>
      <xdr:row>30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3800475"/>
          <a:ext cx="1152525" cy="1143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104775</xdr:colOff>
      <xdr:row>34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5343525"/>
          <a:ext cx="1152525" cy="1143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104775</xdr:colOff>
      <xdr:row>27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6457950"/>
          <a:ext cx="1152525" cy="1143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3</xdr:col>
      <xdr:colOff>104775</xdr:colOff>
      <xdr:row>25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6457950"/>
          <a:ext cx="1152525" cy="1143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3</xdr:col>
      <xdr:colOff>104775</xdr:colOff>
      <xdr:row>25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3419475"/>
          <a:ext cx="1152525" cy="1143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73</xdr:row>
      <xdr:rowOff>9525</xdr:rowOff>
    </xdr:from>
    <xdr:to>
      <xdr:col>3</xdr:col>
      <xdr:colOff>847725</xdr:colOff>
      <xdr:row>80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0" y="13106400"/>
          <a:ext cx="1152525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96"/>
  <sheetViews>
    <sheetView tabSelected="1" workbookViewId="0">
      <selection sqref="A1:D1"/>
    </sheetView>
  </sheetViews>
  <sheetFormatPr defaultRowHeight="12.75" x14ac:dyDescent="0.2"/>
  <cols>
    <col min="1" max="1" width="102.6640625" style="1" bestFit="1" customWidth="1"/>
    <col min="2" max="2" width="11.1640625" style="1" customWidth="1"/>
    <col min="3" max="3" width="9.6640625" style="1" customWidth="1"/>
    <col min="4" max="4" width="18.33203125" style="1" customWidth="1"/>
    <col min="5" max="5" width="9.33203125" style="1"/>
    <col min="6" max="6" width="13.5" style="1" bestFit="1" customWidth="1"/>
    <col min="7" max="7" width="9.33203125" style="1"/>
    <col min="8" max="8" width="11.83203125" style="1" bestFit="1" customWidth="1"/>
    <col min="9" max="16384" width="9.33203125" style="1"/>
  </cols>
  <sheetData>
    <row r="1" spans="1:4" ht="108.75" customHeight="1" thickBot="1" x14ac:dyDescent="0.25">
      <c r="A1" s="252" t="s">
        <v>0</v>
      </c>
      <c r="B1" s="253"/>
      <c r="C1" s="253"/>
      <c r="D1" s="254"/>
    </row>
    <row r="2" spans="1:4" ht="15" thickBot="1" x14ac:dyDescent="0.25">
      <c r="A2" s="249" t="s">
        <v>1</v>
      </c>
      <c r="B2" s="250"/>
      <c r="C2" s="250"/>
      <c r="D2" s="251"/>
    </row>
    <row r="3" spans="1:4" ht="15" thickBot="1" x14ac:dyDescent="0.25">
      <c r="A3" s="2" t="s">
        <v>2</v>
      </c>
      <c r="B3" s="3" t="s">
        <v>3</v>
      </c>
      <c r="C3" s="3" t="s">
        <v>4</v>
      </c>
      <c r="D3" s="4"/>
    </row>
    <row r="4" spans="1:4" ht="15" thickBot="1" x14ac:dyDescent="0.25">
      <c r="A4" s="246" t="s">
        <v>5</v>
      </c>
      <c r="B4" s="247"/>
      <c r="C4" s="247"/>
      <c r="D4" s="248"/>
    </row>
    <row r="5" spans="1:4" ht="15" x14ac:dyDescent="0.25">
      <c r="A5" s="5" t="s">
        <v>6</v>
      </c>
      <c r="B5" s="6" t="s">
        <v>7</v>
      </c>
      <c r="C5" s="6">
        <v>22</v>
      </c>
      <c r="D5" s="7"/>
    </row>
    <row r="6" spans="1:4" ht="15" x14ac:dyDescent="0.25">
      <c r="A6" s="8" t="s">
        <v>8</v>
      </c>
      <c r="B6" s="9" t="s">
        <v>9</v>
      </c>
      <c r="C6" s="9">
        <v>0.2</v>
      </c>
      <c r="D6" s="7"/>
    </row>
    <row r="7" spans="1:4" ht="15" x14ac:dyDescent="0.25">
      <c r="A7" s="8" t="s">
        <v>10</v>
      </c>
      <c r="B7" s="9" t="s">
        <v>9</v>
      </c>
      <c r="C7" s="9">
        <v>2</v>
      </c>
      <c r="D7" s="7"/>
    </row>
    <row r="8" spans="1:4" ht="15" x14ac:dyDescent="0.25">
      <c r="A8" s="10" t="s">
        <v>11</v>
      </c>
      <c r="B8" s="6" t="s">
        <v>12</v>
      </c>
      <c r="C8" s="6">
        <v>5</v>
      </c>
      <c r="D8" s="7"/>
    </row>
    <row r="9" spans="1:4" ht="15" x14ac:dyDescent="0.25">
      <c r="A9" s="10" t="s">
        <v>13</v>
      </c>
      <c r="B9" s="6" t="s">
        <v>7</v>
      </c>
      <c r="C9" s="6">
        <v>120</v>
      </c>
      <c r="D9" s="7"/>
    </row>
    <row r="10" spans="1:4" ht="15" x14ac:dyDescent="0.25">
      <c r="A10" s="10" t="s">
        <v>14</v>
      </c>
      <c r="B10" s="6" t="s">
        <v>15</v>
      </c>
      <c r="C10" s="6">
        <v>200</v>
      </c>
      <c r="D10" s="7"/>
    </row>
    <row r="11" spans="1:4" ht="15" x14ac:dyDescent="0.25">
      <c r="A11" s="10" t="s">
        <v>16</v>
      </c>
      <c r="B11" s="6" t="s">
        <v>17</v>
      </c>
      <c r="C11" s="6">
        <v>1</v>
      </c>
      <c r="D11" s="7"/>
    </row>
    <row r="12" spans="1:4" ht="15" x14ac:dyDescent="0.25">
      <c r="A12" s="10" t="s">
        <v>18</v>
      </c>
      <c r="B12" s="6" t="s">
        <v>17</v>
      </c>
      <c r="C12" s="6">
        <v>1</v>
      </c>
      <c r="D12" s="7"/>
    </row>
    <row r="13" spans="1:4" ht="15" x14ac:dyDescent="0.25">
      <c r="A13" s="10" t="s">
        <v>19</v>
      </c>
      <c r="B13" s="6" t="s">
        <v>17</v>
      </c>
      <c r="C13" s="6">
        <v>1</v>
      </c>
      <c r="D13" s="7"/>
    </row>
    <row r="14" spans="1:4" ht="15" x14ac:dyDescent="0.25">
      <c r="A14" s="10" t="s">
        <v>20</v>
      </c>
      <c r="B14" s="6" t="s">
        <v>21</v>
      </c>
      <c r="C14" s="6">
        <v>12</v>
      </c>
      <c r="D14" s="7"/>
    </row>
    <row r="15" spans="1:4" ht="15" x14ac:dyDescent="0.25">
      <c r="A15" s="10" t="s">
        <v>22</v>
      </c>
      <c r="B15" s="6" t="s">
        <v>23</v>
      </c>
      <c r="C15" s="6">
        <v>6</v>
      </c>
      <c r="D15" s="7"/>
    </row>
    <row r="16" spans="1:4" ht="15" x14ac:dyDescent="0.25">
      <c r="A16" s="10" t="s">
        <v>24</v>
      </c>
      <c r="B16" s="6" t="s">
        <v>23</v>
      </c>
      <c r="C16" s="6">
        <v>1000</v>
      </c>
      <c r="D16" s="7"/>
    </row>
    <row r="17" spans="1:4" ht="15" x14ac:dyDescent="0.2">
      <c r="A17" s="11" t="s">
        <v>25</v>
      </c>
      <c r="B17" s="6" t="s">
        <v>23</v>
      </c>
      <c r="C17" s="6">
        <v>1</v>
      </c>
      <c r="D17" s="7"/>
    </row>
    <row r="18" spans="1:4" ht="15.75" customHeight="1" x14ac:dyDescent="0.25">
      <c r="A18" s="10" t="s">
        <v>26</v>
      </c>
      <c r="B18" s="6" t="s">
        <v>12</v>
      </c>
      <c r="C18" s="6">
        <v>18</v>
      </c>
      <c r="D18" s="7"/>
    </row>
    <row r="19" spans="1:4" ht="15" x14ac:dyDescent="0.25">
      <c r="A19" s="12" t="s">
        <v>27</v>
      </c>
      <c r="B19" s="6" t="s">
        <v>28</v>
      </c>
      <c r="C19" s="6">
        <v>2</v>
      </c>
      <c r="D19" s="7"/>
    </row>
    <row r="20" spans="1:4" ht="15.75" customHeight="1" x14ac:dyDescent="0.25">
      <c r="A20" s="106" t="s">
        <v>29</v>
      </c>
      <c r="B20" s="6" t="s">
        <v>12</v>
      </c>
      <c r="C20" s="6">
        <v>5</v>
      </c>
      <c r="D20" s="7"/>
    </row>
    <row r="21" spans="1:4" ht="15" x14ac:dyDescent="0.25">
      <c r="A21" s="10" t="s">
        <v>30</v>
      </c>
      <c r="B21" s="6" t="s">
        <v>12</v>
      </c>
      <c r="C21" s="6">
        <v>1</v>
      </c>
      <c r="D21" s="7"/>
    </row>
    <row r="22" spans="1:4" ht="15" x14ac:dyDescent="0.25">
      <c r="A22" s="10" t="s">
        <v>31</v>
      </c>
      <c r="B22" s="6" t="s">
        <v>23</v>
      </c>
      <c r="C22" s="6">
        <v>4</v>
      </c>
      <c r="D22" s="7"/>
    </row>
    <row r="23" spans="1:4" ht="15.75" thickBot="1" x14ac:dyDescent="0.3">
      <c r="A23" s="13"/>
      <c r="B23" s="14"/>
      <c r="C23" s="14"/>
      <c r="D23" s="15"/>
    </row>
    <row r="24" spans="1:4" ht="15" thickBot="1" x14ac:dyDescent="0.25">
      <c r="A24" s="237" t="s">
        <v>32</v>
      </c>
      <c r="B24" s="238"/>
      <c r="C24" s="238"/>
      <c r="D24" s="239"/>
    </row>
    <row r="25" spans="1:4" ht="15" x14ac:dyDescent="0.25">
      <c r="A25" s="16" t="s">
        <v>33</v>
      </c>
      <c r="B25" s="17" t="s">
        <v>34</v>
      </c>
      <c r="C25" s="17">
        <v>1</v>
      </c>
      <c r="D25" s="18"/>
    </row>
    <row r="26" spans="1:4" ht="15" x14ac:dyDescent="0.25">
      <c r="A26" s="10" t="s">
        <v>35</v>
      </c>
      <c r="B26" s="6" t="s">
        <v>36</v>
      </c>
      <c r="C26" s="6">
        <v>4</v>
      </c>
      <c r="D26" s="7"/>
    </row>
    <row r="27" spans="1:4" ht="15" x14ac:dyDescent="0.25">
      <c r="A27" s="10" t="s">
        <v>37</v>
      </c>
      <c r="B27" s="6" t="s">
        <v>34</v>
      </c>
      <c r="C27" s="6">
        <v>1</v>
      </c>
      <c r="D27" s="7"/>
    </row>
    <row r="28" spans="1:4" ht="15" x14ac:dyDescent="0.25">
      <c r="A28" s="10" t="s">
        <v>38</v>
      </c>
      <c r="B28" s="6" t="s">
        <v>36</v>
      </c>
      <c r="C28" s="6">
        <v>1</v>
      </c>
      <c r="D28" s="7"/>
    </row>
    <row r="29" spans="1:4" ht="15" x14ac:dyDescent="0.25">
      <c r="A29" s="10" t="s">
        <v>39</v>
      </c>
      <c r="B29" s="6" t="s">
        <v>36</v>
      </c>
      <c r="C29" s="6">
        <v>1</v>
      </c>
      <c r="D29" s="7"/>
    </row>
    <row r="30" spans="1:4" ht="15" x14ac:dyDescent="0.25">
      <c r="A30" s="10" t="s">
        <v>40</v>
      </c>
      <c r="B30" s="6" t="s">
        <v>36</v>
      </c>
      <c r="C30" s="6">
        <v>1</v>
      </c>
      <c r="D30" s="7"/>
    </row>
    <row r="31" spans="1:4" ht="15" x14ac:dyDescent="0.25">
      <c r="A31" s="10" t="s">
        <v>41</v>
      </c>
      <c r="B31" s="6" t="s">
        <v>36</v>
      </c>
      <c r="C31" s="6">
        <v>1</v>
      </c>
      <c r="D31" s="7"/>
    </row>
    <row r="32" spans="1:4" ht="15.75" thickBot="1" x14ac:dyDescent="0.3">
      <c r="A32" s="19"/>
      <c r="B32" s="20"/>
      <c r="C32" s="20"/>
      <c r="D32" s="21"/>
    </row>
    <row r="33" spans="1:4" ht="15" thickBot="1" x14ac:dyDescent="0.25">
      <c r="A33" s="237" t="s">
        <v>42</v>
      </c>
      <c r="B33" s="238"/>
      <c r="C33" s="238"/>
      <c r="D33" s="239"/>
    </row>
    <row r="34" spans="1:4" ht="15" x14ac:dyDescent="0.25">
      <c r="A34" s="22" t="s">
        <v>43</v>
      </c>
      <c r="B34" s="17" t="s">
        <v>23</v>
      </c>
      <c r="C34" s="17">
        <v>1</v>
      </c>
      <c r="D34" s="18"/>
    </row>
    <row r="35" spans="1:4" ht="15" x14ac:dyDescent="0.25">
      <c r="A35" s="19" t="s">
        <v>44</v>
      </c>
      <c r="B35" s="6" t="s">
        <v>23</v>
      </c>
      <c r="C35" s="6">
        <v>1</v>
      </c>
      <c r="D35" s="7"/>
    </row>
    <row r="36" spans="1:4" ht="15.75" customHeight="1" x14ac:dyDescent="0.25">
      <c r="A36" s="19" t="s">
        <v>45</v>
      </c>
      <c r="B36" s="6" t="s">
        <v>7</v>
      </c>
      <c r="C36" s="6">
        <v>120</v>
      </c>
      <c r="D36" s="7"/>
    </row>
    <row r="37" spans="1:4" ht="15.75" customHeight="1" x14ac:dyDescent="0.25">
      <c r="A37" s="19" t="s">
        <v>46</v>
      </c>
      <c r="B37" s="6" t="s">
        <v>47</v>
      </c>
      <c r="C37" s="6">
        <v>1</v>
      </c>
      <c r="D37" s="7"/>
    </row>
    <row r="38" spans="1:4" ht="15" x14ac:dyDescent="0.25">
      <c r="A38" s="19" t="s">
        <v>48</v>
      </c>
      <c r="B38" s="6" t="s">
        <v>15</v>
      </c>
      <c r="C38" s="6">
        <v>81</v>
      </c>
      <c r="D38" s="7"/>
    </row>
    <row r="39" spans="1:4" ht="15" x14ac:dyDescent="0.25">
      <c r="A39" s="19" t="s">
        <v>49</v>
      </c>
      <c r="B39" s="20" t="s">
        <v>15</v>
      </c>
      <c r="C39" s="20">
        <v>81</v>
      </c>
      <c r="D39" s="23"/>
    </row>
    <row r="40" spans="1:4" ht="15" x14ac:dyDescent="0.25">
      <c r="A40" s="22" t="s">
        <v>50</v>
      </c>
      <c r="B40" s="24"/>
      <c r="C40" s="24"/>
      <c r="D40" s="25"/>
    </row>
    <row r="41" spans="1:4" ht="15" x14ac:dyDescent="0.25">
      <c r="A41" s="22" t="s">
        <v>51</v>
      </c>
      <c r="B41" s="24"/>
      <c r="C41" s="24"/>
      <c r="D41" s="25"/>
    </row>
    <row r="42" spans="1:4" ht="15" x14ac:dyDescent="0.25">
      <c r="A42" s="22" t="s">
        <v>52</v>
      </c>
      <c r="B42" s="24"/>
      <c r="C42" s="24"/>
      <c r="D42" s="25"/>
    </row>
    <row r="43" spans="1:4" ht="15" x14ac:dyDescent="0.25">
      <c r="A43" s="22" t="s">
        <v>53</v>
      </c>
      <c r="B43" s="24"/>
      <c r="C43" s="24"/>
      <c r="D43" s="25"/>
    </row>
    <row r="44" spans="1:4" ht="15" x14ac:dyDescent="0.25">
      <c r="A44" s="22" t="s">
        <v>54</v>
      </c>
      <c r="B44" s="24"/>
      <c r="C44" s="24"/>
      <c r="D44" s="25"/>
    </row>
    <row r="45" spans="1:4" ht="15" x14ac:dyDescent="0.25">
      <c r="A45" s="16" t="s">
        <v>55</v>
      </c>
      <c r="B45" s="17"/>
      <c r="C45" s="17"/>
      <c r="D45" s="18"/>
    </row>
    <row r="46" spans="1:4" ht="15.75" thickBot="1" x14ac:dyDescent="0.3">
      <c r="A46" s="19"/>
      <c r="B46" s="24"/>
      <c r="C46" s="24"/>
      <c r="D46" s="15"/>
    </row>
    <row r="47" spans="1:4" ht="15" thickBot="1" x14ac:dyDescent="0.25">
      <c r="A47" s="237" t="s">
        <v>56</v>
      </c>
      <c r="B47" s="238"/>
      <c r="C47" s="238"/>
      <c r="D47" s="26"/>
    </row>
    <row r="48" spans="1:4" ht="15" thickBot="1" x14ac:dyDescent="0.25">
      <c r="A48" s="27"/>
      <c r="B48" s="27"/>
      <c r="C48" s="27"/>
      <c r="D48" s="28"/>
    </row>
    <row r="49" spans="1:4" ht="15" thickBot="1" x14ac:dyDescent="0.25">
      <c r="A49" s="249" t="s">
        <v>57</v>
      </c>
      <c r="B49" s="250"/>
      <c r="C49" s="250"/>
      <c r="D49" s="251"/>
    </row>
    <row r="50" spans="1:4" ht="15" thickBot="1" x14ac:dyDescent="0.25">
      <c r="A50" s="2" t="s">
        <v>2</v>
      </c>
      <c r="B50" s="3" t="s">
        <v>3</v>
      </c>
      <c r="C50" s="3" t="s">
        <v>4</v>
      </c>
      <c r="D50" s="4"/>
    </row>
    <row r="51" spans="1:4" ht="15" thickBot="1" x14ac:dyDescent="0.25">
      <c r="A51" s="246" t="s">
        <v>58</v>
      </c>
      <c r="B51" s="247"/>
      <c r="C51" s="247"/>
      <c r="D51" s="248"/>
    </row>
    <row r="52" spans="1:4" ht="15" x14ac:dyDescent="0.2">
      <c r="A52" s="29" t="s">
        <v>59</v>
      </c>
      <c r="B52" s="17" t="s">
        <v>7</v>
      </c>
      <c r="C52" s="17">
        <v>74</v>
      </c>
      <c r="D52" s="18"/>
    </row>
    <row r="53" spans="1:4" ht="15" x14ac:dyDescent="0.2">
      <c r="A53" s="30" t="s">
        <v>60</v>
      </c>
      <c r="B53" s="6" t="s">
        <v>7</v>
      </c>
      <c r="C53" s="6">
        <v>14</v>
      </c>
      <c r="D53" s="7"/>
    </row>
    <row r="54" spans="1:4" ht="15" x14ac:dyDescent="0.2">
      <c r="A54" s="30" t="s">
        <v>61</v>
      </c>
      <c r="B54" s="6" t="s">
        <v>7</v>
      </c>
      <c r="C54" s="6">
        <v>8</v>
      </c>
      <c r="D54" s="7"/>
    </row>
    <row r="55" spans="1:4" ht="15.75" customHeight="1" x14ac:dyDescent="0.2">
      <c r="A55" s="30" t="s">
        <v>62</v>
      </c>
      <c r="B55" s="6" t="s">
        <v>23</v>
      </c>
      <c r="C55" s="6">
        <v>50</v>
      </c>
      <c r="D55" s="7"/>
    </row>
    <row r="56" spans="1:4" ht="15" x14ac:dyDescent="0.2">
      <c r="A56" s="30" t="s">
        <v>63</v>
      </c>
      <c r="B56" s="6" t="s">
        <v>23</v>
      </c>
      <c r="C56" s="6">
        <v>8</v>
      </c>
      <c r="D56" s="7"/>
    </row>
    <row r="57" spans="1:4" ht="15" x14ac:dyDescent="0.2">
      <c r="A57" s="30" t="s">
        <v>64</v>
      </c>
      <c r="B57" s="6" t="s">
        <v>23</v>
      </c>
      <c r="C57" s="6">
        <v>1</v>
      </c>
      <c r="D57" s="7"/>
    </row>
    <row r="58" spans="1:4" ht="15" x14ac:dyDescent="0.25">
      <c r="A58" s="8" t="s">
        <v>8</v>
      </c>
      <c r="B58" s="9" t="s">
        <v>9</v>
      </c>
      <c r="C58" s="9">
        <v>0.2</v>
      </c>
      <c r="D58" s="7"/>
    </row>
    <row r="59" spans="1:4" ht="15" x14ac:dyDescent="0.25">
      <c r="A59" s="10" t="s">
        <v>65</v>
      </c>
      <c r="B59" s="6" t="s">
        <v>66</v>
      </c>
      <c r="C59" s="6">
        <v>15</v>
      </c>
      <c r="D59" s="7"/>
    </row>
    <row r="60" spans="1:4" ht="15" x14ac:dyDescent="0.25">
      <c r="A60" s="10" t="s">
        <v>67</v>
      </c>
      <c r="B60" s="6" t="s">
        <v>68</v>
      </c>
      <c r="C60" s="6">
        <v>50</v>
      </c>
      <c r="D60" s="7"/>
    </row>
    <row r="61" spans="1:4" ht="15" x14ac:dyDescent="0.25">
      <c r="A61" s="10" t="s">
        <v>69</v>
      </c>
      <c r="B61" s="6" t="s">
        <v>66</v>
      </c>
      <c r="C61" s="6">
        <v>10</v>
      </c>
      <c r="D61" s="7"/>
    </row>
    <row r="62" spans="1:4" ht="15" x14ac:dyDescent="0.2">
      <c r="A62" s="11" t="s">
        <v>70</v>
      </c>
      <c r="B62" s="6" t="s">
        <v>47</v>
      </c>
      <c r="C62" s="6">
        <v>1</v>
      </c>
      <c r="D62" s="7"/>
    </row>
    <row r="63" spans="1:4" ht="15.75" thickBot="1" x14ac:dyDescent="0.3">
      <c r="A63" s="19"/>
      <c r="B63" s="20"/>
      <c r="C63" s="20"/>
      <c r="D63" s="21"/>
    </row>
    <row r="64" spans="1:4" ht="15" thickBot="1" x14ac:dyDescent="0.25">
      <c r="A64" s="237" t="s">
        <v>71</v>
      </c>
      <c r="B64" s="238"/>
      <c r="C64" s="238"/>
      <c r="D64" s="239"/>
    </row>
    <row r="65" spans="1:4" ht="15" x14ac:dyDescent="0.25">
      <c r="A65" s="16" t="s">
        <v>72</v>
      </c>
      <c r="B65" s="17" t="s">
        <v>36</v>
      </c>
      <c r="C65" s="17">
        <v>4</v>
      </c>
      <c r="D65" s="18"/>
    </row>
    <row r="66" spans="1:4" ht="15" x14ac:dyDescent="0.25">
      <c r="A66" s="10" t="s">
        <v>39</v>
      </c>
      <c r="B66" s="6" t="s">
        <v>36</v>
      </c>
      <c r="C66" s="6">
        <v>1</v>
      </c>
      <c r="D66" s="7"/>
    </row>
    <row r="67" spans="1:4" ht="15" x14ac:dyDescent="0.25">
      <c r="A67" s="10" t="s">
        <v>73</v>
      </c>
      <c r="B67" s="6" t="s">
        <v>34</v>
      </c>
      <c r="C67" s="6">
        <v>5</v>
      </c>
      <c r="D67" s="7"/>
    </row>
    <row r="68" spans="1:4" ht="15.75" thickBot="1" x14ac:dyDescent="0.3">
      <c r="A68" s="19"/>
      <c r="B68" s="20"/>
      <c r="C68" s="20"/>
      <c r="D68" s="21"/>
    </row>
    <row r="69" spans="1:4" ht="15" thickBot="1" x14ac:dyDescent="0.25">
      <c r="A69" s="237" t="s">
        <v>74</v>
      </c>
      <c r="B69" s="238"/>
      <c r="C69" s="238"/>
      <c r="D69" s="239"/>
    </row>
    <row r="70" spans="1:4" ht="15" x14ac:dyDescent="0.25">
      <c r="A70" s="16" t="s">
        <v>75</v>
      </c>
      <c r="B70" s="17" t="s">
        <v>7</v>
      </c>
      <c r="C70" s="17">
        <f>C52</f>
        <v>74</v>
      </c>
      <c r="D70" s="18"/>
    </row>
    <row r="71" spans="1:4" ht="15" x14ac:dyDescent="0.25">
      <c r="A71" s="10" t="s">
        <v>76</v>
      </c>
      <c r="B71" s="6" t="s">
        <v>7</v>
      </c>
      <c r="C71" s="6">
        <f>C53</f>
        <v>14</v>
      </c>
      <c r="D71" s="7"/>
    </row>
    <row r="72" spans="1:4" ht="16.5" customHeight="1" x14ac:dyDescent="0.25">
      <c r="A72" s="19" t="s">
        <v>77</v>
      </c>
      <c r="B72" s="6" t="s">
        <v>23</v>
      </c>
      <c r="C72" s="6">
        <f>C56+C57</f>
        <v>9</v>
      </c>
      <c r="D72" s="7"/>
    </row>
    <row r="73" spans="1:4" ht="15" x14ac:dyDescent="0.25">
      <c r="A73" s="19" t="s">
        <v>78</v>
      </c>
      <c r="B73" s="6" t="s">
        <v>79</v>
      </c>
      <c r="C73" s="6">
        <v>12</v>
      </c>
      <c r="D73" s="7"/>
    </row>
    <row r="74" spans="1:4" ht="15" x14ac:dyDescent="0.25">
      <c r="A74" s="19" t="s">
        <v>80</v>
      </c>
      <c r="B74" s="6" t="s">
        <v>47</v>
      </c>
      <c r="C74" s="6">
        <v>1</v>
      </c>
      <c r="D74" s="7"/>
    </row>
    <row r="75" spans="1:4" ht="15.75" thickBot="1" x14ac:dyDescent="0.3">
      <c r="A75" s="19"/>
      <c r="B75" s="20"/>
      <c r="C75" s="20"/>
      <c r="D75" s="21"/>
    </row>
    <row r="76" spans="1:4" ht="15" thickBot="1" x14ac:dyDescent="0.25">
      <c r="A76" s="240" t="s">
        <v>56</v>
      </c>
      <c r="B76" s="241"/>
      <c r="C76" s="241"/>
      <c r="D76" s="31"/>
    </row>
    <row r="77" spans="1:4" ht="15" thickBot="1" x14ac:dyDescent="0.25">
      <c r="A77" s="32"/>
      <c r="B77" s="33"/>
      <c r="C77" s="33"/>
      <c r="D77" s="34"/>
    </row>
    <row r="78" spans="1:4" ht="15" thickBot="1" x14ac:dyDescent="0.25">
      <c r="A78" s="223" t="s">
        <v>81</v>
      </c>
      <c r="B78" s="224"/>
      <c r="C78" s="224"/>
      <c r="D78" s="225"/>
    </row>
    <row r="79" spans="1:4" ht="15" thickBot="1" x14ac:dyDescent="0.25">
      <c r="A79" s="2" t="s">
        <v>2</v>
      </c>
      <c r="B79" s="3" t="s">
        <v>3</v>
      </c>
      <c r="C79" s="3" t="s">
        <v>4</v>
      </c>
      <c r="D79" s="35"/>
    </row>
    <row r="80" spans="1:4" ht="15" thickBot="1" x14ac:dyDescent="0.25">
      <c r="A80" s="226" t="s">
        <v>82</v>
      </c>
      <c r="B80" s="227"/>
      <c r="C80" s="227"/>
      <c r="D80" s="228"/>
    </row>
    <row r="81" spans="1:4" ht="15" x14ac:dyDescent="0.2">
      <c r="A81" s="29" t="s">
        <v>83</v>
      </c>
      <c r="B81" s="17" t="s">
        <v>7</v>
      </c>
      <c r="C81" s="17">
        <v>12.8</v>
      </c>
      <c r="D81" s="36"/>
    </row>
    <row r="82" spans="1:4" ht="17.25" customHeight="1" x14ac:dyDescent="0.2">
      <c r="A82" s="30" t="s">
        <v>62</v>
      </c>
      <c r="B82" s="6" t="s">
        <v>23</v>
      </c>
      <c r="C82" s="6">
        <v>10</v>
      </c>
      <c r="D82" s="37"/>
    </row>
    <row r="83" spans="1:4" ht="15" x14ac:dyDescent="0.25">
      <c r="A83" s="8" t="s">
        <v>8</v>
      </c>
      <c r="B83" s="9" t="s">
        <v>9</v>
      </c>
      <c r="C83" s="9">
        <v>0.01</v>
      </c>
      <c r="D83" s="37"/>
    </row>
    <row r="84" spans="1:4" ht="15.75" thickBot="1" x14ac:dyDescent="0.3">
      <c r="A84" s="19"/>
      <c r="B84" s="20"/>
      <c r="C84" s="20"/>
      <c r="D84" s="38"/>
    </row>
    <row r="85" spans="1:4" ht="15" thickBot="1" x14ac:dyDescent="0.25">
      <c r="A85" s="226" t="s">
        <v>84</v>
      </c>
      <c r="B85" s="227"/>
      <c r="C85" s="227"/>
      <c r="D85" s="228"/>
    </row>
    <row r="86" spans="1:4" ht="15" x14ac:dyDescent="0.25">
      <c r="A86" s="16" t="s">
        <v>85</v>
      </c>
      <c r="B86" s="17" t="s">
        <v>15</v>
      </c>
      <c r="C86" s="17">
        <v>86</v>
      </c>
      <c r="D86" s="36"/>
    </row>
    <row r="87" spans="1:4" ht="15" x14ac:dyDescent="0.25">
      <c r="A87" s="19" t="s">
        <v>78</v>
      </c>
      <c r="B87" s="6" t="s">
        <v>79</v>
      </c>
      <c r="C87" s="6">
        <v>21</v>
      </c>
      <c r="D87" s="37"/>
    </row>
    <row r="88" spans="1:4" ht="15.75" thickBot="1" x14ac:dyDescent="0.3">
      <c r="A88" s="19"/>
      <c r="B88" s="20"/>
      <c r="C88" s="20"/>
      <c r="D88" s="38"/>
    </row>
    <row r="89" spans="1:4" ht="15" thickBot="1" x14ac:dyDescent="0.25">
      <c r="A89" s="229" t="s">
        <v>56</v>
      </c>
      <c r="B89" s="230"/>
      <c r="C89" s="230"/>
      <c r="D89" s="39"/>
    </row>
    <row r="90" spans="1:4" ht="15" thickBot="1" x14ac:dyDescent="0.25">
      <c r="A90" s="32"/>
      <c r="B90" s="33"/>
      <c r="C90" s="33"/>
      <c r="D90" s="34"/>
    </row>
    <row r="91" spans="1:4" ht="15" thickBot="1" x14ac:dyDescent="0.25">
      <c r="A91" s="249" t="s">
        <v>86</v>
      </c>
      <c r="B91" s="250"/>
      <c r="C91" s="250"/>
      <c r="D91" s="251"/>
    </row>
    <row r="92" spans="1:4" ht="15" thickBot="1" x14ac:dyDescent="0.25">
      <c r="A92" s="2" t="s">
        <v>2</v>
      </c>
      <c r="B92" s="3" t="s">
        <v>3</v>
      </c>
      <c r="C92" s="3" t="s">
        <v>4</v>
      </c>
      <c r="D92" s="4"/>
    </row>
    <row r="93" spans="1:4" ht="15" thickBot="1" x14ac:dyDescent="0.25">
      <c r="A93" s="246" t="s">
        <v>87</v>
      </c>
      <c r="B93" s="247"/>
      <c r="C93" s="247"/>
      <c r="D93" s="248"/>
    </row>
    <row r="94" spans="1:4" ht="15" x14ac:dyDescent="0.25">
      <c r="A94" s="40" t="s">
        <v>88</v>
      </c>
      <c r="B94" s="17" t="s">
        <v>7</v>
      </c>
      <c r="C94" s="17">
        <v>3</v>
      </c>
      <c r="D94" s="18"/>
    </row>
    <row r="95" spans="1:4" ht="15" x14ac:dyDescent="0.25">
      <c r="A95" s="8" t="s">
        <v>10</v>
      </c>
      <c r="B95" s="9" t="s">
        <v>9</v>
      </c>
      <c r="C95" s="9">
        <v>0.3</v>
      </c>
      <c r="D95" s="7"/>
    </row>
    <row r="96" spans="1:4" ht="15" x14ac:dyDescent="0.25">
      <c r="A96" s="8" t="s">
        <v>89</v>
      </c>
      <c r="B96" s="9" t="s">
        <v>9</v>
      </c>
      <c r="C96" s="9">
        <v>0.15</v>
      </c>
      <c r="D96" s="7"/>
    </row>
    <row r="97" spans="1:4" ht="15" customHeight="1" x14ac:dyDescent="0.25">
      <c r="A97" s="10" t="s">
        <v>11</v>
      </c>
      <c r="B97" s="6" t="s">
        <v>12</v>
      </c>
      <c r="C97" s="6">
        <v>3</v>
      </c>
      <c r="D97" s="7"/>
    </row>
    <row r="98" spans="1:4" ht="15" x14ac:dyDescent="0.25">
      <c r="A98" s="10" t="s">
        <v>90</v>
      </c>
      <c r="B98" s="6" t="s">
        <v>23</v>
      </c>
      <c r="C98" s="6">
        <v>250</v>
      </c>
      <c r="D98" s="7"/>
    </row>
    <row r="99" spans="1:4" ht="15" x14ac:dyDescent="0.25">
      <c r="A99" s="10" t="s">
        <v>24</v>
      </c>
      <c r="B99" s="6" t="s">
        <v>23</v>
      </c>
      <c r="C99" s="6">
        <v>250</v>
      </c>
      <c r="D99" s="7"/>
    </row>
    <row r="100" spans="1:4" ht="15" x14ac:dyDescent="0.25">
      <c r="A100" s="10" t="s">
        <v>91</v>
      </c>
      <c r="B100" s="6" t="s">
        <v>12</v>
      </c>
      <c r="C100" s="6">
        <v>3</v>
      </c>
      <c r="D100" s="7"/>
    </row>
    <row r="101" spans="1:4" ht="15" x14ac:dyDescent="0.25">
      <c r="A101" s="12" t="s">
        <v>27</v>
      </c>
      <c r="B101" s="6" t="s">
        <v>28</v>
      </c>
      <c r="C101" s="6">
        <v>2</v>
      </c>
      <c r="D101" s="7"/>
    </row>
    <row r="102" spans="1:4" ht="15.75" thickBot="1" x14ac:dyDescent="0.3">
      <c r="A102" s="19"/>
      <c r="B102" s="20"/>
      <c r="C102" s="20"/>
      <c r="D102" s="21"/>
    </row>
    <row r="103" spans="1:4" ht="15" thickBot="1" x14ac:dyDescent="0.25">
      <c r="A103" s="237" t="s">
        <v>92</v>
      </c>
      <c r="B103" s="238"/>
      <c r="C103" s="238"/>
      <c r="D103" s="239"/>
    </row>
    <row r="104" spans="1:4" ht="15" x14ac:dyDescent="0.25">
      <c r="A104" s="16" t="s">
        <v>35</v>
      </c>
      <c r="B104" s="17" t="s">
        <v>36</v>
      </c>
      <c r="C104" s="17">
        <v>1</v>
      </c>
      <c r="D104" s="18"/>
    </row>
    <row r="105" spans="1:4" ht="15.75" thickBot="1" x14ac:dyDescent="0.3">
      <c r="A105" s="19"/>
      <c r="B105" s="20"/>
      <c r="C105" s="20"/>
      <c r="D105" s="21"/>
    </row>
    <row r="106" spans="1:4" ht="15" thickBot="1" x14ac:dyDescent="0.25">
      <c r="A106" s="237" t="s">
        <v>93</v>
      </c>
      <c r="B106" s="238"/>
      <c r="C106" s="238"/>
      <c r="D106" s="239"/>
    </row>
    <row r="107" spans="1:4" ht="15" x14ac:dyDescent="0.25">
      <c r="A107" s="22" t="s">
        <v>94</v>
      </c>
      <c r="B107" s="17" t="s">
        <v>95</v>
      </c>
      <c r="C107" s="17">
        <v>45</v>
      </c>
      <c r="D107" s="18"/>
    </row>
    <row r="108" spans="1:4" ht="15" x14ac:dyDescent="0.25">
      <c r="A108" s="13" t="s">
        <v>96</v>
      </c>
      <c r="B108" s="14"/>
      <c r="C108" s="14"/>
      <c r="D108" s="41"/>
    </row>
    <row r="109" spans="1:4" ht="15" x14ac:dyDescent="0.25">
      <c r="A109" s="13" t="s">
        <v>52</v>
      </c>
      <c r="B109" s="14"/>
      <c r="C109" s="14"/>
      <c r="D109" s="41"/>
    </row>
    <row r="110" spans="1:4" ht="15" x14ac:dyDescent="0.25">
      <c r="A110" s="13" t="s">
        <v>97</v>
      </c>
      <c r="B110" s="14"/>
      <c r="C110" s="14"/>
      <c r="D110" s="41"/>
    </row>
    <row r="111" spans="1:4" ht="15" x14ac:dyDescent="0.25">
      <c r="A111" s="13" t="s">
        <v>54</v>
      </c>
      <c r="B111" s="14"/>
      <c r="C111" s="14"/>
      <c r="D111" s="41"/>
    </row>
    <row r="112" spans="1:4" ht="15" x14ac:dyDescent="0.25">
      <c r="A112" s="13" t="s">
        <v>55</v>
      </c>
      <c r="B112" s="14"/>
      <c r="C112" s="14"/>
      <c r="D112" s="41"/>
    </row>
    <row r="113" spans="1:5" ht="15" x14ac:dyDescent="0.25">
      <c r="A113" s="10" t="s">
        <v>98</v>
      </c>
      <c r="B113" s="6" t="s">
        <v>23</v>
      </c>
      <c r="C113" s="6">
        <v>78</v>
      </c>
      <c r="D113" s="7"/>
    </row>
    <row r="114" spans="1:5" ht="15" x14ac:dyDescent="0.25">
      <c r="A114" s="10" t="s">
        <v>99</v>
      </c>
      <c r="B114" s="6" t="s">
        <v>47</v>
      </c>
      <c r="C114" s="6">
        <v>1</v>
      </c>
      <c r="D114" s="7"/>
    </row>
    <row r="115" spans="1:5" ht="15.75" thickBot="1" x14ac:dyDescent="0.3">
      <c r="A115" s="19"/>
      <c r="B115" s="20"/>
      <c r="C115" s="20"/>
      <c r="D115" s="21"/>
    </row>
    <row r="116" spans="1:5" ht="15" thickBot="1" x14ac:dyDescent="0.25">
      <c r="A116" s="240" t="s">
        <v>56</v>
      </c>
      <c r="B116" s="241"/>
      <c r="C116" s="241"/>
      <c r="D116" s="31"/>
    </row>
    <row r="117" spans="1:5" ht="15" thickBot="1" x14ac:dyDescent="0.25">
      <c r="A117" s="242"/>
      <c r="B117" s="242"/>
      <c r="C117" s="242"/>
      <c r="D117" s="242"/>
      <c r="E117" s="242"/>
    </row>
    <row r="118" spans="1:5" ht="15" thickBot="1" x14ac:dyDescent="0.25">
      <c r="A118" s="243" t="s">
        <v>100</v>
      </c>
      <c r="B118" s="244"/>
      <c r="C118" s="244"/>
      <c r="D118" s="245"/>
    </row>
    <row r="119" spans="1:5" ht="15" thickBot="1" x14ac:dyDescent="0.25">
      <c r="A119" s="2" t="s">
        <v>2</v>
      </c>
      <c r="B119" s="3" t="s">
        <v>3</v>
      </c>
      <c r="C119" s="3" t="s">
        <v>4</v>
      </c>
      <c r="D119" s="4"/>
    </row>
    <row r="120" spans="1:5" ht="15" thickBot="1" x14ac:dyDescent="0.25">
      <c r="A120" s="246" t="s">
        <v>101</v>
      </c>
      <c r="B120" s="247"/>
      <c r="C120" s="247"/>
      <c r="D120" s="248"/>
    </row>
    <row r="121" spans="1:5" ht="15" x14ac:dyDescent="0.25">
      <c r="A121" s="16" t="s">
        <v>102</v>
      </c>
      <c r="B121" s="17" t="s">
        <v>47</v>
      </c>
      <c r="C121" s="17"/>
      <c r="D121" s="18"/>
    </row>
    <row r="122" spans="1:5" ht="15" x14ac:dyDescent="0.25">
      <c r="A122" s="42" t="s">
        <v>103</v>
      </c>
      <c r="B122" s="6" t="s">
        <v>23</v>
      </c>
      <c r="C122" s="6">
        <v>11</v>
      </c>
      <c r="D122" s="7"/>
    </row>
    <row r="123" spans="1:5" ht="15" x14ac:dyDescent="0.25">
      <c r="A123" s="42" t="s">
        <v>104</v>
      </c>
      <c r="B123" s="6" t="s">
        <v>23</v>
      </c>
      <c r="C123" s="6">
        <v>9</v>
      </c>
      <c r="D123" s="7"/>
    </row>
    <row r="124" spans="1:5" ht="15" x14ac:dyDescent="0.25">
      <c r="A124" s="42" t="s">
        <v>105</v>
      </c>
      <c r="B124" s="6" t="s">
        <v>23</v>
      </c>
      <c r="C124" s="6">
        <v>4</v>
      </c>
      <c r="D124" s="7"/>
    </row>
    <row r="125" spans="1:5" ht="15" x14ac:dyDescent="0.2">
      <c r="A125" s="30" t="s">
        <v>83</v>
      </c>
      <c r="B125" s="6" t="s">
        <v>7</v>
      </c>
      <c r="C125" s="6">
        <v>12</v>
      </c>
      <c r="D125" s="7"/>
    </row>
    <row r="126" spans="1:5" ht="15" x14ac:dyDescent="0.25">
      <c r="A126" s="5" t="s">
        <v>106</v>
      </c>
      <c r="B126" s="6" t="s">
        <v>7</v>
      </c>
      <c r="C126" s="6">
        <v>8</v>
      </c>
      <c r="D126" s="7"/>
    </row>
    <row r="127" spans="1:5" ht="15" x14ac:dyDescent="0.25">
      <c r="A127" s="10" t="s">
        <v>10</v>
      </c>
      <c r="B127" s="6" t="s">
        <v>9</v>
      </c>
      <c r="C127" s="6">
        <v>0.3</v>
      </c>
      <c r="D127" s="7"/>
    </row>
    <row r="128" spans="1:5" ht="15" x14ac:dyDescent="0.25">
      <c r="A128" s="10" t="s">
        <v>89</v>
      </c>
      <c r="B128" s="6" t="s">
        <v>9</v>
      </c>
      <c r="C128" s="6">
        <v>0.15</v>
      </c>
      <c r="D128" s="7"/>
    </row>
    <row r="129" spans="1:4" ht="14.25" customHeight="1" x14ac:dyDescent="0.25">
      <c r="A129" s="10" t="s">
        <v>11</v>
      </c>
      <c r="B129" s="6" t="s">
        <v>12</v>
      </c>
      <c r="C129" s="6">
        <v>2</v>
      </c>
      <c r="D129" s="7"/>
    </row>
    <row r="130" spans="1:4" ht="15" x14ac:dyDescent="0.25">
      <c r="A130" s="10" t="s">
        <v>107</v>
      </c>
      <c r="B130" s="6" t="s">
        <v>15</v>
      </c>
      <c r="C130" s="6">
        <v>90</v>
      </c>
      <c r="D130" s="7"/>
    </row>
    <row r="131" spans="1:4" ht="15" x14ac:dyDescent="0.25">
      <c r="A131" s="10" t="s">
        <v>91</v>
      </c>
      <c r="B131" s="6" t="s">
        <v>12</v>
      </c>
      <c r="C131" s="6">
        <v>3</v>
      </c>
      <c r="D131" s="7"/>
    </row>
    <row r="132" spans="1:4" ht="15" x14ac:dyDescent="0.25">
      <c r="A132" s="10" t="s">
        <v>90</v>
      </c>
      <c r="B132" s="6" t="s">
        <v>23</v>
      </c>
      <c r="C132" s="6">
        <v>250</v>
      </c>
      <c r="D132" s="7"/>
    </row>
    <row r="133" spans="1:4" ht="15" x14ac:dyDescent="0.25">
      <c r="A133" s="10" t="s">
        <v>24</v>
      </c>
      <c r="B133" s="6" t="s">
        <v>23</v>
      </c>
      <c r="C133" s="6">
        <v>250</v>
      </c>
      <c r="D133" s="7"/>
    </row>
    <row r="134" spans="1:4" ht="15.75" thickBot="1" x14ac:dyDescent="0.3">
      <c r="A134" s="19"/>
      <c r="B134" s="20"/>
      <c r="C134" s="20"/>
      <c r="D134" s="21"/>
    </row>
    <row r="135" spans="1:4" ht="15" thickBot="1" x14ac:dyDescent="0.25">
      <c r="A135" s="237" t="s">
        <v>108</v>
      </c>
      <c r="B135" s="238"/>
      <c r="C135" s="238"/>
      <c r="D135" s="239"/>
    </row>
    <row r="136" spans="1:4" ht="15" x14ac:dyDescent="0.25">
      <c r="A136" s="16" t="s">
        <v>33</v>
      </c>
      <c r="B136" s="17" t="s">
        <v>34</v>
      </c>
      <c r="C136" s="17">
        <v>1</v>
      </c>
      <c r="D136" s="18"/>
    </row>
    <row r="137" spans="1:4" ht="15" x14ac:dyDescent="0.25">
      <c r="A137" s="8" t="s">
        <v>35</v>
      </c>
      <c r="B137" s="9" t="s">
        <v>36</v>
      </c>
      <c r="C137" s="9">
        <v>1</v>
      </c>
      <c r="D137" s="7"/>
    </row>
    <row r="138" spans="1:4" ht="15" x14ac:dyDescent="0.25">
      <c r="A138" s="10" t="s">
        <v>109</v>
      </c>
      <c r="B138" s="6" t="s">
        <v>36</v>
      </c>
      <c r="C138" s="6">
        <v>2</v>
      </c>
      <c r="D138" s="7"/>
    </row>
    <row r="139" spans="1:4" ht="15.75" thickBot="1" x14ac:dyDescent="0.3">
      <c r="A139" s="19"/>
      <c r="B139" s="20"/>
      <c r="C139" s="20"/>
      <c r="D139" s="21"/>
    </row>
    <row r="140" spans="1:4" ht="15" thickBot="1" x14ac:dyDescent="0.25">
      <c r="A140" s="237" t="s">
        <v>110</v>
      </c>
      <c r="B140" s="238"/>
      <c r="C140" s="238"/>
      <c r="D140" s="239"/>
    </row>
    <row r="141" spans="1:4" ht="15" x14ac:dyDescent="0.25">
      <c r="A141" s="22" t="s">
        <v>233</v>
      </c>
      <c r="B141" s="17" t="s">
        <v>15</v>
      </c>
      <c r="C141" s="17">
        <v>76</v>
      </c>
      <c r="D141" s="18"/>
    </row>
    <row r="142" spans="1:4" ht="15" x14ac:dyDescent="0.25">
      <c r="A142" s="13" t="s">
        <v>111</v>
      </c>
      <c r="B142" s="14"/>
      <c r="C142" s="14"/>
      <c r="D142" s="41"/>
    </row>
    <row r="143" spans="1:4" ht="15" x14ac:dyDescent="0.25">
      <c r="A143" s="13" t="s">
        <v>97</v>
      </c>
      <c r="B143" s="14"/>
      <c r="C143" s="14"/>
      <c r="D143" s="41"/>
    </row>
    <row r="144" spans="1:4" ht="15" x14ac:dyDescent="0.25">
      <c r="A144" s="13" t="s">
        <v>112</v>
      </c>
      <c r="B144" s="14"/>
      <c r="C144" s="14"/>
      <c r="D144" s="41"/>
    </row>
    <row r="145" spans="1:4" ht="15" x14ac:dyDescent="0.25">
      <c r="A145" s="13" t="s">
        <v>113</v>
      </c>
      <c r="B145" s="14"/>
      <c r="C145" s="14"/>
      <c r="D145" s="41"/>
    </row>
    <row r="146" spans="1:4" ht="15" x14ac:dyDescent="0.25">
      <c r="A146" s="13" t="s">
        <v>52</v>
      </c>
      <c r="B146" s="14"/>
      <c r="C146" s="14"/>
      <c r="D146" s="41"/>
    </row>
    <row r="147" spans="1:4" ht="15" x14ac:dyDescent="0.25">
      <c r="A147" s="13" t="s">
        <v>114</v>
      </c>
      <c r="B147" s="14"/>
      <c r="C147" s="14"/>
      <c r="D147" s="41"/>
    </row>
    <row r="148" spans="1:4" ht="15" x14ac:dyDescent="0.25">
      <c r="A148" s="13" t="s">
        <v>54</v>
      </c>
      <c r="B148" s="14"/>
      <c r="C148" s="14"/>
      <c r="D148" s="41"/>
    </row>
    <row r="149" spans="1:4" ht="15" x14ac:dyDescent="0.25">
      <c r="A149" s="13" t="s">
        <v>55</v>
      </c>
      <c r="B149" s="14"/>
      <c r="C149" s="14"/>
      <c r="D149" s="41"/>
    </row>
    <row r="150" spans="1:4" ht="15.75" thickBot="1" x14ac:dyDescent="0.3">
      <c r="A150" s="19"/>
      <c r="B150" s="20"/>
      <c r="C150" s="20"/>
      <c r="D150" s="21"/>
    </row>
    <row r="151" spans="1:4" ht="15" thickBot="1" x14ac:dyDescent="0.25">
      <c r="A151" s="240" t="s">
        <v>56</v>
      </c>
      <c r="B151" s="241"/>
      <c r="C151" s="241"/>
      <c r="D151" s="31"/>
    </row>
    <row r="152" spans="1:4" ht="15" thickBot="1" x14ac:dyDescent="0.25">
      <c r="A152" s="27"/>
      <c r="B152" s="33"/>
      <c r="C152" s="33"/>
      <c r="D152" s="28"/>
    </row>
    <row r="153" spans="1:4" ht="15" thickBot="1" x14ac:dyDescent="0.25">
      <c r="A153" s="243" t="s">
        <v>115</v>
      </c>
      <c r="B153" s="244"/>
      <c r="C153" s="244"/>
      <c r="D153" s="245"/>
    </row>
    <row r="154" spans="1:4" ht="15" thickBot="1" x14ac:dyDescent="0.25">
      <c r="A154" s="2" t="s">
        <v>2</v>
      </c>
      <c r="B154" s="3" t="s">
        <v>3</v>
      </c>
      <c r="C154" s="3" t="s">
        <v>4</v>
      </c>
      <c r="D154" s="4"/>
    </row>
    <row r="155" spans="1:4" ht="15" thickBot="1" x14ac:dyDescent="0.25">
      <c r="A155" s="246" t="s">
        <v>116</v>
      </c>
      <c r="B155" s="247"/>
      <c r="C155" s="247"/>
      <c r="D155" s="248"/>
    </row>
    <row r="156" spans="1:4" ht="15" x14ac:dyDescent="0.25">
      <c r="A156" s="16" t="s">
        <v>117</v>
      </c>
      <c r="B156" s="17" t="s">
        <v>47</v>
      </c>
      <c r="C156" s="17"/>
      <c r="D156" s="18"/>
    </row>
    <row r="157" spans="1:4" ht="15" x14ac:dyDescent="0.25">
      <c r="A157" s="8" t="s">
        <v>118</v>
      </c>
      <c r="B157" s="9" t="s">
        <v>12</v>
      </c>
      <c r="C157" s="9">
        <v>50</v>
      </c>
      <c r="D157" s="7"/>
    </row>
    <row r="158" spans="1:4" ht="15" x14ac:dyDescent="0.25">
      <c r="A158" s="8" t="s">
        <v>119</v>
      </c>
      <c r="B158" s="9" t="s">
        <v>12</v>
      </c>
      <c r="C158" s="9">
        <v>5</v>
      </c>
      <c r="D158" s="7"/>
    </row>
    <row r="159" spans="1:4" ht="15" x14ac:dyDescent="0.25">
      <c r="A159" s="8" t="s">
        <v>120</v>
      </c>
      <c r="B159" s="9" t="s">
        <v>121</v>
      </c>
      <c r="C159" s="9">
        <v>4</v>
      </c>
      <c r="D159" s="7"/>
    </row>
    <row r="160" spans="1:4" ht="15" x14ac:dyDescent="0.25">
      <c r="A160" s="8" t="s">
        <v>122</v>
      </c>
      <c r="B160" s="9" t="s">
        <v>23</v>
      </c>
      <c r="C160" s="9">
        <v>20</v>
      </c>
      <c r="D160" s="7"/>
    </row>
    <row r="161" spans="1:4" ht="15" x14ac:dyDescent="0.25">
      <c r="A161" s="8" t="s">
        <v>123</v>
      </c>
      <c r="B161" s="9" t="s">
        <v>23</v>
      </c>
      <c r="C161" s="9">
        <v>2</v>
      </c>
      <c r="D161" s="7"/>
    </row>
    <row r="162" spans="1:4" ht="15" x14ac:dyDescent="0.25">
      <c r="A162" s="8" t="s">
        <v>124</v>
      </c>
      <c r="B162" s="9" t="s">
        <v>125</v>
      </c>
      <c r="C162" s="9">
        <v>45</v>
      </c>
      <c r="D162" s="7"/>
    </row>
    <row r="163" spans="1:4" ht="15" x14ac:dyDescent="0.25">
      <c r="A163" s="8" t="s">
        <v>126</v>
      </c>
      <c r="B163" s="9" t="s">
        <v>23</v>
      </c>
      <c r="C163" s="9">
        <v>325</v>
      </c>
      <c r="D163" s="7"/>
    </row>
    <row r="164" spans="1:4" ht="15" x14ac:dyDescent="0.25">
      <c r="A164" s="8" t="s">
        <v>127</v>
      </c>
      <c r="B164" s="9" t="s">
        <v>23</v>
      </c>
      <c r="C164" s="9">
        <v>3</v>
      </c>
      <c r="D164" s="7"/>
    </row>
    <row r="165" spans="1:4" ht="15" x14ac:dyDescent="0.25">
      <c r="A165" s="8" t="s">
        <v>128</v>
      </c>
      <c r="B165" s="9" t="s">
        <v>23</v>
      </c>
      <c r="C165" s="9">
        <v>1</v>
      </c>
      <c r="D165" s="7"/>
    </row>
    <row r="166" spans="1:4" ht="15" x14ac:dyDescent="0.25">
      <c r="A166" s="8" t="s">
        <v>129</v>
      </c>
      <c r="B166" s="9" t="s">
        <v>23</v>
      </c>
      <c r="C166" s="9">
        <v>1</v>
      </c>
      <c r="D166" s="7"/>
    </row>
    <row r="167" spans="1:4" ht="15" x14ac:dyDescent="0.25">
      <c r="A167" s="8" t="s">
        <v>130</v>
      </c>
      <c r="B167" s="9" t="s">
        <v>23</v>
      </c>
      <c r="C167" s="9">
        <v>4</v>
      </c>
      <c r="D167" s="7"/>
    </row>
    <row r="168" spans="1:4" ht="15" x14ac:dyDescent="0.25">
      <c r="A168" s="8" t="s">
        <v>131</v>
      </c>
      <c r="B168" s="9" t="s">
        <v>23</v>
      </c>
      <c r="C168" s="9">
        <v>4</v>
      </c>
      <c r="D168" s="7"/>
    </row>
    <row r="169" spans="1:4" ht="15" x14ac:dyDescent="0.25">
      <c r="A169" s="8" t="s">
        <v>132</v>
      </c>
      <c r="B169" s="9" t="s">
        <v>47</v>
      </c>
      <c r="C169" s="9">
        <v>1</v>
      </c>
      <c r="D169" s="7"/>
    </row>
    <row r="170" spans="1:4" ht="15" x14ac:dyDescent="0.25">
      <c r="A170" s="10" t="s">
        <v>133</v>
      </c>
      <c r="B170" s="6"/>
      <c r="C170" s="6"/>
      <c r="D170" s="7"/>
    </row>
    <row r="171" spans="1:4" ht="15" x14ac:dyDescent="0.25">
      <c r="A171" s="10" t="s">
        <v>134</v>
      </c>
      <c r="B171" s="6" t="s">
        <v>23</v>
      </c>
      <c r="C171" s="6">
        <v>10</v>
      </c>
      <c r="D171" s="7"/>
    </row>
    <row r="172" spans="1:4" ht="15" x14ac:dyDescent="0.25">
      <c r="A172" s="10" t="s">
        <v>135</v>
      </c>
      <c r="B172" s="6" t="s">
        <v>23</v>
      </c>
      <c r="C172" s="6">
        <v>110</v>
      </c>
      <c r="D172" s="7"/>
    </row>
    <row r="173" spans="1:4" ht="15" x14ac:dyDescent="0.25">
      <c r="A173" s="10" t="s">
        <v>136</v>
      </c>
      <c r="B173" s="6" t="s">
        <v>23</v>
      </c>
      <c r="C173" s="6">
        <v>1</v>
      </c>
      <c r="D173" s="7"/>
    </row>
    <row r="174" spans="1:4" ht="15" x14ac:dyDescent="0.25">
      <c r="A174" s="10" t="s">
        <v>137</v>
      </c>
      <c r="B174" s="6"/>
      <c r="C174" s="6"/>
      <c r="D174" s="7"/>
    </row>
    <row r="175" spans="1:4" ht="15" x14ac:dyDescent="0.25">
      <c r="A175" s="10" t="s">
        <v>223</v>
      </c>
      <c r="B175" s="6" t="s">
        <v>23</v>
      </c>
      <c r="C175" s="6">
        <v>3</v>
      </c>
      <c r="D175" s="7"/>
    </row>
    <row r="176" spans="1:4" ht="15" x14ac:dyDescent="0.25">
      <c r="A176" s="10" t="s">
        <v>224</v>
      </c>
      <c r="B176" s="6" t="s">
        <v>23</v>
      </c>
      <c r="C176" s="6">
        <v>150</v>
      </c>
      <c r="D176" s="7"/>
    </row>
    <row r="177" spans="1:4" ht="15" x14ac:dyDescent="0.25">
      <c r="A177" s="10" t="s">
        <v>225</v>
      </c>
      <c r="B177" s="6" t="s">
        <v>23</v>
      </c>
      <c r="C177" s="6">
        <v>60</v>
      </c>
      <c r="D177" s="7"/>
    </row>
    <row r="178" spans="1:4" ht="15" x14ac:dyDescent="0.25">
      <c r="A178" s="10" t="s">
        <v>226</v>
      </c>
      <c r="B178" s="6" t="s">
        <v>23</v>
      </c>
      <c r="C178" s="6">
        <v>20</v>
      </c>
      <c r="D178" s="7"/>
    </row>
    <row r="179" spans="1:4" ht="15" x14ac:dyDescent="0.25">
      <c r="A179" s="10" t="s">
        <v>227</v>
      </c>
      <c r="B179" s="6" t="s">
        <v>79</v>
      </c>
      <c r="C179" s="6">
        <v>30</v>
      </c>
      <c r="D179" s="7"/>
    </row>
    <row r="180" spans="1:4" ht="15" x14ac:dyDescent="0.25">
      <c r="A180" s="10" t="s">
        <v>228</v>
      </c>
      <c r="B180" s="6" t="s">
        <v>23</v>
      </c>
      <c r="C180" s="6">
        <v>125</v>
      </c>
      <c r="D180" s="7"/>
    </row>
    <row r="181" spans="1:4" ht="15" x14ac:dyDescent="0.25">
      <c r="A181" s="8" t="s">
        <v>229</v>
      </c>
      <c r="B181" s="9" t="s">
        <v>138</v>
      </c>
      <c r="C181" s="9">
        <v>10</v>
      </c>
      <c r="D181" s="7"/>
    </row>
    <row r="182" spans="1:4" ht="15" x14ac:dyDescent="0.25">
      <c r="A182" s="8" t="s">
        <v>231</v>
      </c>
      <c r="B182" s="9" t="s">
        <v>28</v>
      </c>
      <c r="C182" s="9">
        <v>5</v>
      </c>
      <c r="D182" s="7"/>
    </row>
    <row r="183" spans="1:4" ht="15" x14ac:dyDescent="0.25">
      <c r="A183" s="10" t="s">
        <v>230</v>
      </c>
      <c r="B183" s="6" t="s">
        <v>138</v>
      </c>
      <c r="C183" s="6">
        <v>10</v>
      </c>
      <c r="D183" s="7"/>
    </row>
    <row r="184" spans="1:4" ht="15" x14ac:dyDescent="0.25">
      <c r="A184" s="10" t="s">
        <v>232</v>
      </c>
      <c r="B184" s="6" t="s">
        <v>138</v>
      </c>
      <c r="C184" s="6">
        <v>10</v>
      </c>
      <c r="D184" s="7"/>
    </row>
    <row r="185" spans="1:4" ht="15.75" thickBot="1" x14ac:dyDescent="0.3">
      <c r="A185" s="19"/>
      <c r="B185" s="20"/>
      <c r="C185" s="20"/>
      <c r="D185" s="21"/>
    </row>
    <row r="186" spans="1:4" ht="15" thickBot="1" x14ac:dyDescent="0.25">
      <c r="A186" s="237" t="s">
        <v>139</v>
      </c>
      <c r="B186" s="238"/>
      <c r="C186" s="238"/>
      <c r="D186" s="239"/>
    </row>
    <row r="187" spans="1:4" ht="15" x14ac:dyDescent="0.25">
      <c r="A187" s="16" t="s">
        <v>140</v>
      </c>
      <c r="B187" s="17" t="s">
        <v>36</v>
      </c>
      <c r="C187" s="17">
        <v>1</v>
      </c>
      <c r="D187" s="18"/>
    </row>
    <row r="188" spans="1:4" ht="15" x14ac:dyDescent="0.25">
      <c r="A188" s="10" t="s">
        <v>141</v>
      </c>
      <c r="B188" s="6" t="s">
        <v>36</v>
      </c>
      <c r="C188" s="6">
        <v>1</v>
      </c>
      <c r="D188" s="7"/>
    </row>
    <row r="189" spans="1:4" ht="15" x14ac:dyDescent="0.25">
      <c r="A189" s="10" t="s">
        <v>142</v>
      </c>
      <c r="B189" s="6" t="s">
        <v>36</v>
      </c>
      <c r="C189" s="6">
        <v>1</v>
      </c>
      <c r="D189" s="7"/>
    </row>
    <row r="190" spans="1:4" ht="15" x14ac:dyDescent="0.25">
      <c r="A190" s="10" t="s">
        <v>73</v>
      </c>
      <c r="B190" s="6" t="s">
        <v>34</v>
      </c>
      <c r="C190" s="6">
        <v>1</v>
      </c>
      <c r="D190" s="7"/>
    </row>
    <row r="191" spans="1:4" ht="15.75" thickBot="1" x14ac:dyDescent="0.3">
      <c r="A191" s="19"/>
      <c r="B191" s="20"/>
      <c r="C191" s="20"/>
      <c r="D191" s="21"/>
    </row>
    <row r="192" spans="1:4" ht="15" thickBot="1" x14ac:dyDescent="0.25">
      <c r="A192" s="237" t="s">
        <v>143</v>
      </c>
      <c r="B192" s="238"/>
      <c r="C192" s="238"/>
      <c r="D192" s="239"/>
    </row>
    <row r="193" spans="1:4" ht="15" x14ac:dyDescent="0.25">
      <c r="A193" s="22" t="s">
        <v>144</v>
      </c>
      <c r="B193" s="17" t="s">
        <v>15</v>
      </c>
      <c r="C193" s="17">
        <v>116</v>
      </c>
      <c r="D193" s="18"/>
    </row>
    <row r="194" spans="1:4" ht="15" x14ac:dyDescent="0.25">
      <c r="A194" s="13" t="s">
        <v>145</v>
      </c>
      <c r="B194" s="14"/>
      <c r="C194" s="14"/>
      <c r="D194" s="41"/>
    </row>
    <row r="195" spans="1:4" ht="15" x14ac:dyDescent="0.25">
      <c r="A195" s="13" t="s">
        <v>146</v>
      </c>
      <c r="B195" s="14"/>
      <c r="C195" s="14"/>
      <c r="D195" s="41"/>
    </row>
    <row r="196" spans="1:4" ht="15" x14ac:dyDescent="0.25">
      <c r="A196" s="13" t="s">
        <v>147</v>
      </c>
      <c r="B196" s="14"/>
      <c r="C196" s="14"/>
      <c r="D196" s="41"/>
    </row>
    <row r="197" spans="1:4" ht="15" x14ac:dyDescent="0.25">
      <c r="A197" s="13" t="s">
        <v>148</v>
      </c>
      <c r="B197" s="14"/>
      <c r="C197" s="14"/>
      <c r="D197" s="41"/>
    </row>
    <row r="198" spans="1:4" ht="15" x14ac:dyDescent="0.25">
      <c r="A198" s="13" t="s">
        <v>149</v>
      </c>
      <c r="B198" s="14"/>
      <c r="C198" s="14"/>
      <c r="D198" s="41"/>
    </row>
    <row r="199" spans="1:4" ht="15" x14ac:dyDescent="0.25">
      <c r="A199" s="13" t="s">
        <v>150</v>
      </c>
      <c r="B199" s="14"/>
      <c r="C199" s="14"/>
      <c r="D199" s="41"/>
    </row>
    <row r="200" spans="1:4" ht="15" x14ac:dyDescent="0.25">
      <c r="A200" s="13" t="s">
        <v>151</v>
      </c>
      <c r="B200" s="14"/>
      <c r="C200" s="14"/>
      <c r="D200" s="41"/>
    </row>
    <row r="201" spans="1:4" ht="15" x14ac:dyDescent="0.25">
      <c r="A201" s="13" t="s">
        <v>152</v>
      </c>
      <c r="B201" s="14"/>
      <c r="C201" s="14"/>
      <c r="D201" s="41"/>
    </row>
    <row r="202" spans="1:4" ht="15" x14ac:dyDescent="0.25">
      <c r="A202" s="13" t="s">
        <v>153</v>
      </c>
      <c r="B202" s="14"/>
      <c r="C202" s="14"/>
      <c r="D202" s="41"/>
    </row>
    <row r="203" spans="1:4" ht="15" x14ac:dyDescent="0.25">
      <c r="A203" s="13" t="s">
        <v>154</v>
      </c>
      <c r="B203" s="14"/>
      <c r="C203" s="14"/>
      <c r="D203" s="41"/>
    </row>
    <row r="204" spans="1:4" ht="15" x14ac:dyDescent="0.25">
      <c r="A204" s="13" t="s">
        <v>155</v>
      </c>
      <c r="B204" s="14"/>
      <c r="C204" s="14"/>
      <c r="D204" s="41"/>
    </row>
    <row r="205" spans="1:4" ht="15.75" thickBot="1" x14ac:dyDescent="0.3">
      <c r="A205" s="19"/>
      <c r="B205" s="20"/>
      <c r="C205" s="20"/>
      <c r="D205" s="21"/>
    </row>
    <row r="206" spans="1:4" ht="15" thickBot="1" x14ac:dyDescent="0.25">
      <c r="A206" s="221" t="s">
        <v>56</v>
      </c>
      <c r="B206" s="222"/>
      <c r="C206" s="222"/>
      <c r="D206" s="43"/>
    </row>
    <row r="207" spans="1:4" ht="15" thickBot="1" x14ac:dyDescent="0.25">
      <c r="A207" s="206"/>
      <c r="B207" s="206"/>
      <c r="C207" s="206"/>
      <c r="D207" s="28"/>
    </row>
    <row r="208" spans="1:4" ht="15" thickBot="1" x14ac:dyDescent="0.25">
      <c r="A208" s="223" t="s">
        <v>156</v>
      </c>
      <c r="B208" s="224"/>
      <c r="C208" s="224"/>
      <c r="D208" s="225"/>
    </row>
    <row r="209" spans="1:4" ht="15" thickBot="1" x14ac:dyDescent="0.25">
      <c r="A209" s="2" t="s">
        <v>2</v>
      </c>
      <c r="B209" s="3" t="s">
        <v>3</v>
      </c>
      <c r="C209" s="3" t="s">
        <v>4</v>
      </c>
      <c r="D209" s="35"/>
    </row>
    <row r="210" spans="1:4" ht="15" thickBot="1" x14ac:dyDescent="0.25">
      <c r="A210" s="226" t="s">
        <v>157</v>
      </c>
      <c r="B210" s="227"/>
      <c r="C210" s="227"/>
      <c r="D210" s="228"/>
    </row>
    <row r="211" spans="1:4" ht="15" x14ac:dyDescent="0.2">
      <c r="A211" s="29" t="s">
        <v>158</v>
      </c>
      <c r="B211" s="17" t="s">
        <v>23</v>
      </c>
      <c r="C211" s="44">
        <v>70</v>
      </c>
      <c r="D211" s="36"/>
    </row>
    <row r="212" spans="1:4" ht="15" x14ac:dyDescent="0.2">
      <c r="A212" s="30" t="s">
        <v>159</v>
      </c>
      <c r="B212" s="6" t="s">
        <v>23</v>
      </c>
      <c r="C212" s="45">
        <v>16</v>
      </c>
      <c r="D212" s="37"/>
    </row>
    <row r="213" spans="1:4" ht="15" x14ac:dyDescent="0.2">
      <c r="A213" s="30" t="s">
        <v>160</v>
      </c>
      <c r="B213" s="6" t="s">
        <v>23</v>
      </c>
      <c r="C213" s="45">
        <v>8</v>
      </c>
      <c r="D213" s="37"/>
    </row>
    <row r="214" spans="1:4" ht="15" x14ac:dyDescent="0.25">
      <c r="A214" s="5" t="s">
        <v>161</v>
      </c>
      <c r="B214" s="6" t="s">
        <v>23</v>
      </c>
      <c r="C214" s="45">
        <v>16</v>
      </c>
      <c r="D214" s="37"/>
    </row>
    <row r="215" spans="1:4" ht="15" x14ac:dyDescent="0.25">
      <c r="A215" s="5" t="s">
        <v>162</v>
      </c>
      <c r="B215" s="6" t="s">
        <v>23</v>
      </c>
      <c r="C215" s="45">
        <v>10</v>
      </c>
      <c r="D215" s="37"/>
    </row>
    <row r="216" spans="1:4" ht="15" x14ac:dyDescent="0.25">
      <c r="A216" s="10" t="s">
        <v>163</v>
      </c>
      <c r="B216" s="6" t="s">
        <v>23</v>
      </c>
      <c r="C216" s="45">
        <v>20</v>
      </c>
      <c r="D216" s="37"/>
    </row>
    <row r="217" spans="1:4" ht="15" x14ac:dyDescent="0.25">
      <c r="A217" s="10" t="s">
        <v>164</v>
      </c>
      <c r="B217" s="6" t="s">
        <v>23</v>
      </c>
      <c r="C217" s="45">
        <v>4</v>
      </c>
      <c r="D217" s="37"/>
    </row>
    <row r="218" spans="1:4" ht="15" x14ac:dyDescent="0.25">
      <c r="A218" s="10" t="s">
        <v>165</v>
      </c>
      <c r="B218" s="6" t="s">
        <v>23</v>
      </c>
      <c r="C218" s="45">
        <v>8</v>
      </c>
      <c r="D218" s="37"/>
    </row>
    <row r="219" spans="1:4" ht="15" x14ac:dyDescent="0.25">
      <c r="A219" s="10" t="s">
        <v>166</v>
      </c>
      <c r="B219" s="6" t="s">
        <v>23</v>
      </c>
      <c r="C219" s="45">
        <v>4</v>
      </c>
      <c r="D219" s="37"/>
    </row>
    <row r="220" spans="1:4" ht="15" x14ac:dyDescent="0.25">
      <c r="A220" s="10" t="s">
        <v>167</v>
      </c>
      <c r="B220" s="6" t="s">
        <v>23</v>
      </c>
      <c r="C220" s="45">
        <v>20</v>
      </c>
      <c r="D220" s="37"/>
    </row>
    <row r="221" spans="1:4" ht="15" x14ac:dyDescent="0.25">
      <c r="A221" s="8" t="s">
        <v>168</v>
      </c>
      <c r="B221" s="9" t="s">
        <v>23</v>
      </c>
      <c r="C221" s="46">
        <v>4</v>
      </c>
      <c r="D221" s="37"/>
    </row>
    <row r="222" spans="1:4" ht="15.75" thickBot="1" x14ac:dyDescent="0.3">
      <c r="A222" s="19"/>
      <c r="B222" s="20"/>
      <c r="C222" s="20"/>
      <c r="D222" s="38"/>
    </row>
    <row r="223" spans="1:4" ht="15" thickBot="1" x14ac:dyDescent="0.25">
      <c r="A223" s="226" t="s">
        <v>169</v>
      </c>
      <c r="B223" s="227"/>
      <c r="C223" s="227"/>
      <c r="D223" s="228"/>
    </row>
    <row r="224" spans="1:4" ht="15" x14ac:dyDescent="0.25">
      <c r="A224" s="13" t="s">
        <v>170</v>
      </c>
      <c r="B224" s="24" t="s">
        <v>95</v>
      </c>
      <c r="C224" s="47">
        <v>42</v>
      </c>
      <c r="D224" s="48"/>
    </row>
    <row r="225" spans="1:4" ht="15" x14ac:dyDescent="0.25">
      <c r="A225" s="49" t="s">
        <v>171</v>
      </c>
      <c r="B225" s="24"/>
      <c r="C225" s="50"/>
      <c r="D225" s="48"/>
    </row>
    <row r="226" spans="1:4" ht="15" x14ac:dyDescent="0.25">
      <c r="A226" s="49" t="s">
        <v>172</v>
      </c>
      <c r="B226" s="24"/>
      <c r="C226" s="50"/>
      <c r="D226" s="48"/>
    </row>
    <row r="227" spans="1:4" ht="15" x14ac:dyDescent="0.25">
      <c r="A227" s="49" t="s">
        <v>173</v>
      </c>
      <c r="B227" s="24"/>
      <c r="C227" s="50"/>
      <c r="D227" s="48"/>
    </row>
    <row r="228" spans="1:4" ht="15" x14ac:dyDescent="0.25">
      <c r="A228" s="51" t="s">
        <v>174</v>
      </c>
      <c r="B228" s="17"/>
      <c r="C228" s="52"/>
      <c r="D228" s="36"/>
    </row>
    <row r="229" spans="1:4" ht="15.75" thickBot="1" x14ac:dyDescent="0.3">
      <c r="A229" s="19"/>
      <c r="B229" s="20"/>
      <c r="C229" s="20"/>
      <c r="D229" s="38"/>
    </row>
    <row r="230" spans="1:4" ht="15" thickBot="1" x14ac:dyDescent="0.25">
      <c r="A230" s="229" t="s">
        <v>56</v>
      </c>
      <c r="B230" s="230"/>
      <c r="C230" s="230"/>
      <c r="D230" s="39"/>
    </row>
    <row r="231" spans="1:4" ht="15" thickBot="1" x14ac:dyDescent="0.25">
      <c r="A231" s="206"/>
      <c r="B231" s="206"/>
      <c r="C231" s="206"/>
      <c r="D231" s="28"/>
    </row>
    <row r="232" spans="1:4" ht="15" x14ac:dyDescent="0.25">
      <c r="A232" s="231" t="s">
        <v>175</v>
      </c>
      <c r="B232" s="232"/>
      <c r="C232" s="232"/>
      <c r="D232" s="233"/>
    </row>
    <row r="233" spans="1:4" ht="15" thickBot="1" x14ac:dyDescent="0.25">
      <c r="A233" s="53" t="s">
        <v>2</v>
      </c>
      <c r="B233" s="54" t="s">
        <v>3</v>
      </c>
      <c r="C233" s="54" t="s">
        <v>4</v>
      </c>
      <c r="D233" s="55"/>
    </row>
    <row r="234" spans="1:4" ht="15.75" thickBot="1" x14ac:dyDescent="0.3">
      <c r="A234" s="234" t="s">
        <v>176</v>
      </c>
      <c r="B234" s="235"/>
      <c r="C234" s="235"/>
      <c r="D234" s="236"/>
    </row>
    <row r="235" spans="1:4" ht="15" x14ac:dyDescent="0.25">
      <c r="A235" s="56" t="s">
        <v>177</v>
      </c>
      <c r="B235" s="57" t="s">
        <v>12</v>
      </c>
      <c r="C235" s="58">
        <v>14</v>
      </c>
      <c r="D235" s="59"/>
    </row>
    <row r="236" spans="1:4" ht="15" x14ac:dyDescent="0.25">
      <c r="A236" s="60" t="s">
        <v>178</v>
      </c>
      <c r="B236" s="61" t="s">
        <v>12</v>
      </c>
      <c r="C236" s="62">
        <v>11</v>
      </c>
      <c r="D236" s="63"/>
    </row>
    <row r="237" spans="1:4" ht="15" x14ac:dyDescent="0.25">
      <c r="A237" s="60" t="s">
        <v>179</v>
      </c>
      <c r="B237" s="61" t="s">
        <v>23</v>
      </c>
      <c r="C237" s="62">
        <v>2</v>
      </c>
      <c r="D237" s="63"/>
    </row>
    <row r="238" spans="1:4" ht="15" x14ac:dyDescent="0.25">
      <c r="A238" s="60" t="s">
        <v>180</v>
      </c>
      <c r="B238" s="61" t="s">
        <v>23</v>
      </c>
      <c r="C238" s="62">
        <v>8</v>
      </c>
      <c r="D238" s="63"/>
    </row>
    <row r="239" spans="1:4" ht="15" x14ac:dyDescent="0.25">
      <c r="A239" s="60" t="s">
        <v>181</v>
      </c>
      <c r="B239" s="61" t="s">
        <v>23</v>
      </c>
      <c r="C239" s="62">
        <v>7</v>
      </c>
      <c r="D239" s="63"/>
    </row>
    <row r="240" spans="1:4" ht="15" x14ac:dyDescent="0.25">
      <c r="A240" s="60" t="s">
        <v>182</v>
      </c>
      <c r="B240" s="61" t="s">
        <v>23</v>
      </c>
      <c r="C240" s="62">
        <v>10</v>
      </c>
      <c r="D240" s="63"/>
    </row>
    <row r="241" spans="1:4" ht="15" x14ac:dyDescent="0.25">
      <c r="A241" s="60" t="s">
        <v>183</v>
      </c>
      <c r="B241" s="61" t="s">
        <v>23</v>
      </c>
      <c r="C241" s="62">
        <v>50</v>
      </c>
      <c r="D241" s="63"/>
    </row>
    <row r="242" spans="1:4" ht="15" x14ac:dyDescent="0.25">
      <c r="A242" s="60" t="s">
        <v>184</v>
      </c>
      <c r="B242" s="61" t="s">
        <v>23</v>
      </c>
      <c r="C242" s="62">
        <v>65</v>
      </c>
      <c r="D242" s="63"/>
    </row>
    <row r="243" spans="1:4" ht="15" x14ac:dyDescent="0.25">
      <c r="A243" s="60" t="s">
        <v>185</v>
      </c>
      <c r="B243" s="64" t="s">
        <v>47</v>
      </c>
      <c r="C243" s="64">
        <v>1</v>
      </c>
      <c r="D243" s="65"/>
    </row>
    <row r="244" spans="1:4" ht="15" x14ac:dyDescent="0.25">
      <c r="A244" s="66" t="s">
        <v>186</v>
      </c>
      <c r="B244" s="9" t="s">
        <v>23</v>
      </c>
      <c r="C244" s="9">
        <v>1</v>
      </c>
      <c r="D244" s="67"/>
    </row>
    <row r="245" spans="1:4" ht="15.75" thickBot="1" x14ac:dyDescent="0.3">
      <c r="A245" s="68"/>
      <c r="B245" s="69"/>
      <c r="C245" s="69"/>
      <c r="D245" s="70"/>
    </row>
    <row r="246" spans="1:4" ht="15.75" thickBot="1" x14ac:dyDescent="0.3">
      <c r="A246" s="234" t="s">
        <v>187</v>
      </c>
      <c r="B246" s="235"/>
      <c r="C246" s="235"/>
      <c r="D246" s="236"/>
    </row>
    <row r="247" spans="1:4" ht="15" x14ac:dyDescent="0.25">
      <c r="A247" s="56" t="s">
        <v>142</v>
      </c>
      <c r="B247" s="71" t="s">
        <v>36</v>
      </c>
      <c r="C247" s="71">
        <v>1</v>
      </c>
      <c r="D247" s="59"/>
    </row>
    <row r="248" spans="1:4" ht="15" x14ac:dyDescent="0.25">
      <c r="A248" s="60" t="s">
        <v>39</v>
      </c>
      <c r="B248" s="72" t="s">
        <v>36</v>
      </c>
      <c r="C248" s="72">
        <v>1</v>
      </c>
      <c r="D248" s="65"/>
    </row>
    <row r="249" spans="1:4" ht="15.75" thickBot="1" x14ac:dyDescent="0.3">
      <c r="A249" s="68"/>
      <c r="B249" s="73"/>
      <c r="C249" s="73"/>
      <c r="D249" s="74"/>
    </row>
    <row r="250" spans="1:4" ht="15.75" thickBot="1" x14ac:dyDescent="0.3">
      <c r="A250" s="234" t="s">
        <v>188</v>
      </c>
      <c r="B250" s="235"/>
      <c r="C250" s="235"/>
      <c r="D250" s="236"/>
    </row>
    <row r="251" spans="1:4" ht="15" x14ac:dyDescent="0.25">
      <c r="A251" s="22" t="s">
        <v>189</v>
      </c>
      <c r="B251" s="24" t="s">
        <v>15</v>
      </c>
      <c r="C251" s="24">
        <v>78</v>
      </c>
      <c r="D251" s="75"/>
    </row>
    <row r="252" spans="1:4" ht="15" x14ac:dyDescent="0.25">
      <c r="A252" s="22" t="s">
        <v>190</v>
      </c>
      <c r="B252" s="24"/>
      <c r="C252" s="24"/>
      <c r="D252" s="76"/>
    </row>
    <row r="253" spans="1:4" ht="15" x14ac:dyDescent="0.25">
      <c r="A253" s="22" t="s">
        <v>191</v>
      </c>
      <c r="B253" s="24"/>
      <c r="C253" s="24"/>
      <c r="D253" s="76"/>
    </row>
    <row r="254" spans="1:4" ht="15" x14ac:dyDescent="0.25">
      <c r="A254" s="22" t="s">
        <v>192</v>
      </c>
      <c r="B254" s="24"/>
      <c r="C254" s="24"/>
      <c r="D254" s="76"/>
    </row>
    <row r="255" spans="1:4" ht="15" x14ac:dyDescent="0.25">
      <c r="A255" s="22" t="s">
        <v>193</v>
      </c>
      <c r="B255" s="24"/>
      <c r="C255" s="24"/>
      <c r="D255" s="76"/>
    </row>
    <row r="256" spans="1:4" ht="15" x14ac:dyDescent="0.25">
      <c r="A256" s="16" t="s">
        <v>194</v>
      </c>
      <c r="B256" s="17"/>
      <c r="C256" s="17"/>
      <c r="D256" s="77"/>
    </row>
    <row r="257" spans="1:4" ht="15" x14ac:dyDescent="0.25">
      <c r="A257" s="66" t="s">
        <v>195</v>
      </c>
      <c r="B257" s="6" t="s">
        <v>23</v>
      </c>
      <c r="C257" s="6">
        <v>1</v>
      </c>
      <c r="D257" s="67"/>
    </row>
    <row r="258" spans="1:4" ht="15.75" thickBot="1" x14ac:dyDescent="0.3">
      <c r="A258" s="13"/>
      <c r="B258" s="14"/>
      <c r="C258" s="14"/>
      <c r="D258" s="74"/>
    </row>
    <row r="259" spans="1:4" ht="15" thickBot="1" x14ac:dyDescent="0.25">
      <c r="A259" s="219" t="s">
        <v>56</v>
      </c>
      <c r="B259" s="220"/>
      <c r="C259" s="220"/>
      <c r="D259" s="78"/>
    </row>
    <row r="260" spans="1:4" ht="15" thickBot="1" x14ac:dyDescent="0.25">
      <c r="A260" s="206"/>
      <c r="B260" s="206"/>
      <c r="C260" s="206"/>
      <c r="D260" s="28"/>
    </row>
    <row r="261" spans="1:4" ht="15" thickBot="1" x14ac:dyDescent="0.25">
      <c r="A261" s="207" t="s">
        <v>196</v>
      </c>
      <c r="B261" s="208"/>
      <c r="C261" s="208"/>
      <c r="D261" s="209"/>
    </row>
    <row r="262" spans="1:4" ht="15" x14ac:dyDescent="0.2">
      <c r="A262" s="79" t="s">
        <v>197</v>
      </c>
      <c r="B262" s="17" t="s">
        <v>23</v>
      </c>
      <c r="C262" s="17">
        <v>1</v>
      </c>
      <c r="D262" s="18"/>
    </row>
    <row r="263" spans="1:4" ht="15" x14ac:dyDescent="0.2">
      <c r="A263" s="80" t="s">
        <v>198</v>
      </c>
      <c r="B263" s="14"/>
      <c r="C263" s="14"/>
      <c r="D263" s="41"/>
    </row>
    <row r="264" spans="1:4" ht="15" x14ac:dyDescent="0.2">
      <c r="A264" s="80" t="s">
        <v>199</v>
      </c>
      <c r="B264" s="14"/>
      <c r="C264" s="14"/>
      <c r="D264" s="41"/>
    </row>
    <row r="265" spans="1:4" ht="15" x14ac:dyDescent="0.2">
      <c r="A265" s="11" t="s">
        <v>200</v>
      </c>
      <c r="B265" s="6" t="s">
        <v>23</v>
      </c>
      <c r="C265" s="6">
        <v>1</v>
      </c>
      <c r="D265" s="7"/>
    </row>
    <row r="266" spans="1:4" ht="15" x14ac:dyDescent="0.2">
      <c r="A266" s="11" t="s">
        <v>201</v>
      </c>
      <c r="B266" s="6" t="s">
        <v>23</v>
      </c>
      <c r="C266" s="6">
        <v>1</v>
      </c>
      <c r="D266" s="7"/>
    </row>
    <row r="267" spans="1:4" ht="15.75" thickBot="1" x14ac:dyDescent="0.25">
      <c r="A267" s="81"/>
      <c r="B267" s="82"/>
      <c r="C267" s="82"/>
      <c r="D267" s="83"/>
    </row>
    <row r="268" spans="1:4" ht="15" thickBot="1" x14ac:dyDescent="0.25">
      <c r="A268" s="84"/>
      <c r="B268" s="85"/>
      <c r="C268" s="85"/>
      <c r="D268" s="86"/>
    </row>
    <row r="269" spans="1:4" ht="15" thickBot="1" x14ac:dyDescent="0.25">
      <c r="A269" s="210" t="s">
        <v>202</v>
      </c>
      <c r="B269" s="211"/>
      <c r="C269" s="211"/>
      <c r="D269" s="212"/>
    </row>
    <row r="270" spans="1:4" ht="14.25" x14ac:dyDescent="0.2">
      <c r="A270" s="213" t="s">
        <v>203</v>
      </c>
      <c r="B270" s="214"/>
      <c r="C270" s="214"/>
      <c r="D270" s="215"/>
    </row>
    <row r="271" spans="1:4" ht="15" x14ac:dyDescent="0.2">
      <c r="A271" s="216" t="s">
        <v>204</v>
      </c>
      <c r="B271" s="217"/>
      <c r="C271" s="217"/>
      <c r="D271" s="218"/>
    </row>
    <row r="272" spans="1:4" ht="15" x14ac:dyDescent="0.2">
      <c r="A272" s="200" t="s">
        <v>205</v>
      </c>
      <c r="B272" s="201"/>
      <c r="C272" s="201"/>
      <c r="D272" s="202"/>
    </row>
    <row r="273" spans="1:8" ht="15" x14ac:dyDescent="0.2">
      <c r="A273" s="200" t="s">
        <v>206</v>
      </c>
      <c r="B273" s="201"/>
      <c r="C273" s="201"/>
      <c r="D273" s="202"/>
    </row>
    <row r="274" spans="1:8" ht="15" x14ac:dyDescent="0.2">
      <c r="A274" s="87" t="s">
        <v>207</v>
      </c>
      <c r="B274" s="14"/>
      <c r="C274" s="14"/>
      <c r="D274" s="88"/>
    </row>
    <row r="275" spans="1:8" ht="15" x14ac:dyDescent="0.2">
      <c r="A275" s="203" t="s">
        <v>208</v>
      </c>
      <c r="B275" s="204"/>
      <c r="C275" s="204"/>
      <c r="D275" s="205"/>
    </row>
    <row r="276" spans="1:8" ht="15" x14ac:dyDescent="0.2">
      <c r="A276" s="203" t="s">
        <v>209</v>
      </c>
      <c r="B276" s="204"/>
      <c r="C276" s="204"/>
      <c r="D276" s="205"/>
    </row>
    <row r="277" spans="1:8" ht="15" x14ac:dyDescent="0.2">
      <c r="A277" s="89" t="s">
        <v>210</v>
      </c>
      <c r="B277" s="90"/>
      <c r="C277" s="90"/>
      <c r="D277" s="91"/>
    </row>
    <row r="278" spans="1:8" ht="15.75" thickBot="1" x14ac:dyDescent="0.25">
      <c r="A278" s="92"/>
      <c r="B278" s="93"/>
      <c r="C278" s="93"/>
      <c r="D278" s="94"/>
    </row>
    <row r="279" spans="1:8" ht="15" x14ac:dyDescent="0.2">
      <c r="A279" s="180"/>
      <c r="B279" s="14"/>
      <c r="C279" s="14"/>
      <c r="D279" s="95"/>
    </row>
    <row r="280" spans="1:8" ht="15.75" x14ac:dyDescent="0.2">
      <c r="A280" s="181" t="s">
        <v>211</v>
      </c>
      <c r="D280" s="182"/>
    </row>
    <row r="281" spans="1:8" ht="15.75" x14ac:dyDescent="0.2">
      <c r="A281" s="183" t="s">
        <v>212</v>
      </c>
      <c r="B281" s="96"/>
      <c r="C281" s="96"/>
      <c r="D281" s="184">
        <v>4236688.3899999997</v>
      </c>
      <c r="F281" s="99"/>
    </row>
    <row r="282" spans="1:8" ht="15.75" x14ac:dyDescent="0.2">
      <c r="A282" s="185" t="s">
        <v>213</v>
      </c>
      <c r="B282" s="97"/>
      <c r="C282" s="97"/>
      <c r="D282" s="186">
        <v>4459823.75</v>
      </c>
      <c r="F282" s="99"/>
      <c r="H282" s="99"/>
    </row>
    <row r="283" spans="1:8" ht="15.75" x14ac:dyDescent="0.2">
      <c r="A283" s="187" t="s">
        <v>214</v>
      </c>
      <c r="B283" s="98"/>
      <c r="C283" s="98"/>
      <c r="D283" s="188">
        <v>4757786.25</v>
      </c>
      <c r="F283" s="99"/>
    </row>
    <row r="284" spans="1:8" x14ac:dyDescent="0.2">
      <c r="A284" s="189"/>
      <c r="D284" s="182"/>
      <c r="F284" s="99"/>
    </row>
    <row r="285" spans="1:8" ht="15" x14ac:dyDescent="0.2">
      <c r="A285" s="190" t="s">
        <v>290</v>
      </c>
      <c r="D285" s="182"/>
    </row>
    <row r="286" spans="1:8" ht="15" x14ac:dyDescent="0.2">
      <c r="A286" s="180"/>
      <c r="B286" s="14"/>
      <c r="C286" s="14"/>
      <c r="D286" s="95"/>
    </row>
    <row r="287" spans="1:8" ht="15" x14ac:dyDescent="0.2">
      <c r="A287" s="100" t="s">
        <v>215</v>
      </c>
      <c r="B287" s="14"/>
      <c r="C287" s="14"/>
      <c r="D287" s="95"/>
    </row>
    <row r="288" spans="1:8" ht="15" x14ac:dyDescent="0.2">
      <c r="A288" s="180" t="s">
        <v>216</v>
      </c>
      <c r="B288" s="14"/>
      <c r="C288" s="14"/>
      <c r="D288" s="95"/>
    </row>
    <row r="289" spans="1:4" ht="15" x14ac:dyDescent="0.2">
      <c r="A289" s="180" t="s">
        <v>217</v>
      </c>
      <c r="B289" s="14"/>
      <c r="C289" s="14"/>
      <c r="D289" s="95"/>
    </row>
    <row r="290" spans="1:4" ht="15" x14ac:dyDescent="0.2">
      <c r="A290" s="101" t="s">
        <v>218</v>
      </c>
      <c r="B290" s="14"/>
      <c r="C290" s="14"/>
      <c r="D290" s="95"/>
    </row>
    <row r="291" spans="1:4" ht="15" x14ac:dyDescent="0.2">
      <c r="A291" s="180" t="s">
        <v>219</v>
      </c>
      <c r="B291" s="14"/>
      <c r="C291" s="14"/>
      <c r="D291" s="95"/>
    </row>
    <row r="292" spans="1:4" ht="30.75" thickBot="1" x14ac:dyDescent="0.25">
      <c r="A292" s="102" t="s">
        <v>291</v>
      </c>
      <c r="B292" s="103"/>
      <c r="C292" s="103"/>
      <c r="D292" s="104"/>
    </row>
    <row r="294" spans="1:4" ht="15.75" x14ac:dyDescent="0.2">
      <c r="A294" s="105" t="s">
        <v>220</v>
      </c>
    </row>
    <row r="295" spans="1:4" ht="15.75" x14ac:dyDescent="0.2">
      <c r="A295" s="105" t="s">
        <v>221</v>
      </c>
    </row>
    <row r="296" spans="1:4" ht="15.75" x14ac:dyDescent="0.2">
      <c r="A296" s="105" t="s">
        <v>222</v>
      </c>
    </row>
  </sheetData>
  <mergeCells count="51">
    <mergeCell ref="A47:C47"/>
    <mergeCell ref="A1:D1"/>
    <mergeCell ref="A2:D2"/>
    <mergeCell ref="A4:D4"/>
    <mergeCell ref="A24:D24"/>
    <mergeCell ref="A33:D33"/>
    <mergeCell ref="A103:D103"/>
    <mergeCell ref="A49:D49"/>
    <mergeCell ref="A51:D51"/>
    <mergeCell ref="A64:D64"/>
    <mergeCell ref="A69:D69"/>
    <mergeCell ref="A76:C76"/>
    <mergeCell ref="A78:D78"/>
    <mergeCell ref="A80:D80"/>
    <mergeCell ref="A85:D85"/>
    <mergeCell ref="A89:C89"/>
    <mergeCell ref="A91:D91"/>
    <mergeCell ref="A93:D93"/>
    <mergeCell ref="A192:D192"/>
    <mergeCell ref="A106:D106"/>
    <mergeCell ref="A116:C116"/>
    <mergeCell ref="A117:E117"/>
    <mergeCell ref="A118:D118"/>
    <mergeCell ref="A120:D120"/>
    <mergeCell ref="A135:D135"/>
    <mergeCell ref="A140:D140"/>
    <mergeCell ref="A151:C151"/>
    <mergeCell ref="A153:D153"/>
    <mergeCell ref="A155:D155"/>
    <mergeCell ref="A186:D186"/>
    <mergeCell ref="A259:C259"/>
    <mergeCell ref="A206:C206"/>
    <mergeCell ref="A207:C207"/>
    <mergeCell ref="A208:D208"/>
    <mergeCell ref="A210:D210"/>
    <mergeCell ref="A223:D223"/>
    <mergeCell ref="A230:C230"/>
    <mergeCell ref="A231:C231"/>
    <mergeCell ref="A232:D232"/>
    <mergeCell ref="A234:D234"/>
    <mergeCell ref="A246:D246"/>
    <mergeCell ref="A250:D250"/>
    <mergeCell ref="A273:D273"/>
    <mergeCell ref="A275:D275"/>
    <mergeCell ref="A276:D276"/>
    <mergeCell ref="A260:C260"/>
    <mergeCell ref="A261:D261"/>
    <mergeCell ref="A269:D269"/>
    <mergeCell ref="A270:D270"/>
    <mergeCell ref="A271:D271"/>
    <mergeCell ref="A272:D27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workbookViewId="0"/>
  </sheetViews>
  <sheetFormatPr defaultRowHeight="12.75" x14ac:dyDescent="0.2"/>
  <cols>
    <col min="1" max="1" width="93" customWidth="1"/>
    <col min="2" max="2" width="9.83203125" bestFit="1" customWidth="1"/>
    <col min="3" max="3" width="8.5" bestFit="1" customWidth="1"/>
    <col min="4" max="4" width="17.5" customWidth="1"/>
  </cols>
  <sheetData>
    <row r="1" spans="1:4" ht="15.75" x14ac:dyDescent="0.25">
      <c r="A1" s="127" t="s">
        <v>262</v>
      </c>
      <c r="B1" s="128"/>
    </row>
    <row r="2" spans="1:4" ht="16.5" thickBot="1" x14ac:dyDescent="0.3">
      <c r="A2" s="197"/>
      <c r="B2" s="126"/>
      <c r="C2" s="126"/>
      <c r="D2" s="126"/>
    </row>
    <row r="3" spans="1:4" ht="15" thickBot="1" x14ac:dyDescent="0.25">
      <c r="A3" s="271" t="s">
        <v>347</v>
      </c>
      <c r="B3" s="272"/>
      <c r="C3" s="272"/>
      <c r="D3" s="273"/>
    </row>
    <row r="4" spans="1:4" ht="29.25" thickBot="1" x14ac:dyDescent="0.25">
      <c r="A4" s="149" t="s">
        <v>2</v>
      </c>
      <c r="B4" s="3" t="s">
        <v>3</v>
      </c>
      <c r="C4" s="3" t="s">
        <v>4</v>
      </c>
      <c r="D4" s="150" t="s">
        <v>253</v>
      </c>
    </row>
    <row r="5" spans="1:4" ht="15" thickBot="1" x14ac:dyDescent="0.25">
      <c r="A5" s="274" t="s">
        <v>338</v>
      </c>
      <c r="B5" s="275"/>
      <c r="C5" s="275"/>
      <c r="D5" s="276"/>
    </row>
    <row r="6" spans="1:4" ht="15" x14ac:dyDescent="0.2">
      <c r="A6" s="151" t="s">
        <v>339</v>
      </c>
      <c r="B6" s="108" t="s">
        <v>23</v>
      </c>
      <c r="C6" s="108">
        <v>1</v>
      </c>
      <c r="D6" s="109"/>
    </row>
    <row r="7" spans="1:4" ht="15" x14ac:dyDescent="0.2">
      <c r="A7" s="152" t="s">
        <v>340</v>
      </c>
      <c r="B7" s="111" t="s">
        <v>47</v>
      </c>
      <c r="C7" s="111">
        <v>1</v>
      </c>
      <c r="D7" s="135"/>
    </row>
    <row r="8" spans="1:4" ht="15.75" thickBot="1" x14ac:dyDescent="0.25">
      <c r="A8" s="158"/>
      <c r="B8" s="115"/>
      <c r="C8" s="115"/>
      <c r="D8" s="116"/>
    </row>
    <row r="9" spans="1:4" ht="15" thickBot="1" x14ac:dyDescent="0.25">
      <c r="A9" s="274" t="s">
        <v>341</v>
      </c>
      <c r="B9" s="275"/>
      <c r="C9" s="275"/>
      <c r="D9" s="276"/>
    </row>
    <row r="10" spans="1:4" ht="15" x14ac:dyDescent="0.2">
      <c r="A10" s="151" t="s">
        <v>342</v>
      </c>
      <c r="B10" s="159" t="s">
        <v>23</v>
      </c>
      <c r="C10" s="159">
        <v>1</v>
      </c>
      <c r="D10" s="109"/>
    </row>
    <row r="11" spans="1:4" ht="15.75" thickBot="1" x14ac:dyDescent="0.25">
      <c r="A11" s="158"/>
      <c r="B11" s="115"/>
      <c r="C11" s="115"/>
      <c r="D11" s="116"/>
    </row>
    <row r="12" spans="1:4" ht="15" thickBot="1" x14ac:dyDescent="0.25">
      <c r="A12" s="274" t="s">
        <v>343</v>
      </c>
      <c r="B12" s="275"/>
      <c r="C12" s="275"/>
      <c r="D12" s="276"/>
    </row>
    <row r="13" spans="1:4" ht="90" x14ac:dyDescent="0.2">
      <c r="A13" s="151" t="s">
        <v>344</v>
      </c>
      <c r="B13" s="108" t="s">
        <v>345</v>
      </c>
      <c r="C13" s="108">
        <v>1</v>
      </c>
      <c r="D13" s="109"/>
    </row>
    <row r="14" spans="1:4" ht="15.75" thickBot="1" x14ac:dyDescent="0.25">
      <c r="A14" s="154"/>
      <c r="B14" s="111"/>
      <c r="C14" s="111"/>
      <c r="D14" s="117"/>
    </row>
    <row r="15" spans="1:4" ht="15" thickBot="1" x14ac:dyDescent="0.25">
      <c r="A15" s="136" t="s">
        <v>56</v>
      </c>
      <c r="B15" s="119"/>
      <c r="C15" s="119"/>
      <c r="D15" s="26"/>
    </row>
    <row r="16" spans="1:4" ht="15" thickBot="1" x14ac:dyDescent="0.25">
      <c r="A16" s="277" t="s">
        <v>346</v>
      </c>
      <c r="B16" s="278"/>
      <c r="C16" s="278"/>
      <c r="D16" s="194">
        <v>151800</v>
      </c>
    </row>
    <row r="18" spans="1:1" ht="15" x14ac:dyDescent="0.2">
      <c r="A18" s="124" t="s">
        <v>263</v>
      </c>
    </row>
    <row r="19" spans="1:1" ht="15" x14ac:dyDescent="0.2">
      <c r="A19" s="124"/>
    </row>
  </sheetData>
  <mergeCells count="5">
    <mergeCell ref="A16:C16"/>
    <mergeCell ref="A3:D3"/>
    <mergeCell ref="A5:D5"/>
    <mergeCell ref="A9:D9"/>
    <mergeCell ref="A12:D1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26"/>
  <sheetViews>
    <sheetView workbookViewId="0"/>
  </sheetViews>
  <sheetFormatPr defaultRowHeight="12.75" x14ac:dyDescent="0.2"/>
  <cols>
    <col min="1" max="1" width="93" customWidth="1"/>
    <col min="2" max="2" width="9.83203125" bestFit="1" customWidth="1"/>
    <col min="3" max="3" width="8.5" bestFit="1" customWidth="1"/>
    <col min="4" max="4" width="17.5" customWidth="1"/>
  </cols>
  <sheetData>
    <row r="1" spans="1:4" ht="15.75" x14ac:dyDescent="0.25">
      <c r="A1" s="127" t="s">
        <v>348</v>
      </c>
      <c r="B1" s="126"/>
    </row>
    <row r="2" spans="1:4" ht="16.5" thickBot="1" x14ac:dyDescent="0.3">
      <c r="A2" s="197"/>
      <c r="B2" s="126"/>
    </row>
    <row r="3" spans="1:4" ht="15" thickBot="1" x14ac:dyDescent="0.25">
      <c r="A3" s="271" t="s">
        <v>364</v>
      </c>
      <c r="B3" s="272"/>
      <c r="C3" s="272"/>
      <c r="D3" s="273"/>
    </row>
    <row r="4" spans="1:4" ht="29.25" thickBot="1" x14ac:dyDescent="0.25">
      <c r="A4" s="149" t="s">
        <v>2</v>
      </c>
      <c r="B4" s="3" t="s">
        <v>3</v>
      </c>
      <c r="C4" s="3" t="s">
        <v>4</v>
      </c>
      <c r="D4" s="150" t="s">
        <v>253</v>
      </c>
    </row>
    <row r="5" spans="1:4" ht="15" thickBot="1" x14ac:dyDescent="0.25">
      <c r="A5" s="274" t="s">
        <v>349</v>
      </c>
      <c r="B5" s="275"/>
      <c r="C5" s="275"/>
      <c r="D5" s="276"/>
    </row>
    <row r="6" spans="1:4" ht="15" x14ac:dyDescent="0.2">
      <c r="A6" s="198" t="s">
        <v>350</v>
      </c>
      <c r="B6" s="164" t="s">
        <v>23</v>
      </c>
      <c r="C6" s="164">
        <v>5</v>
      </c>
      <c r="D6" s="109"/>
    </row>
    <row r="7" spans="1:4" ht="15" x14ac:dyDescent="0.2">
      <c r="A7" s="152" t="s">
        <v>351</v>
      </c>
      <c r="B7" s="139" t="s">
        <v>23</v>
      </c>
      <c r="C7" s="139">
        <v>170</v>
      </c>
      <c r="D7" s="135"/>
    </row>
    <row r="8" spans="1:4" ht="15" x14ac:dyDescent="0.25">
      <c r="A8" s="8" t="s">
        <v>352</v>
      </c>
      <c r="B8" s="9" t="s">
        <v>12</v>
      </c>
      <c r="C8" s="9">
        <v>60</v>
      </c>
      <c r="D8" s="153"/>
    </row>
    <row r="9" spans="1:4" ht="15" x14ac:dyDescent="0.2">
      <c r="A9" s="152" t="s">
        <v>353</v>
      </c>
      <c r="B9" s="139" t="s">
        <v>23</v>
      </c>
      <c r="C9" s="139">
        <v>10</v>
      </c>
      <c r="D9" s="135"/>
    </row>
    <row r="10" spans="1:4" ht="15" x14ac:dyDescent="0.2">
      <c r="A10" s="152" t="s">
        <v>354</v>
      </c>
      <c r="B10" s="139" t="s">
        <v>23</v>
      </c>
      <c r="C10" s="139">
        <v>60</v>
      </c>
      <c r="D10" s="135"/>
    </row>
    <row r="11" spans="1:4" ht="15" x14ac:dyDescent="0.2">
      <c r="A11" s="199" t="s">
        <v>355</v>
      </c>
      <c r="B11" s="139" t="s">
        <v>23</v>
      </c>
      <c r="C11" s="139">
        <v>2</v>
      </c>
      <c r="D11" s="135"/>
    </row>
    <row r="12" spans="1:4" ht="15" x14ac:dyDescent="0.2">
      <c r="A12" s="156" t="s">
        <v>356</v>
      </c>
      <c r="B12" s="139" t="s">
        <v>23</v>
      </c>
      <c r="C12" s="139">
        <v>8</v>
      </c>
      <c r="D12" s="135"/>
    </row>
    <row r="13" spans="1:4" ht="15" x14ac:dyDescent="0.2">
      <c r="A13" s="199" t="s">
        <v>357</v>
      </c>
      <c r="B13" s="139" t="s">
        <v>23</v>
      </c>
      <c r="C13" s="139">
        <v>5</v>
      </c>
      <c r="D13" s="135"/>
    </row>
    <row r="14" spans="1:4" ht="15.75" thickBot="1" x14ac:dyDescent="0.25">
      <c r="A14" s="158"/>
      <c r="B14" s="115"/>
      <c r="C14" s="115"/>
      <c r="D14" s="116"/>
    </row>
    <row r="15" spans="1:4" ht="15" thickBot="1" x14ac:dyDescent="0.25">
      <c r="A15" s="274" t="s">
        <v>358</v>
      </c>
      <c r="B15" s="275"/>
      <c r="C15" s="275"/>
      <c r="D15" s="276"/>
    </row>
    <row r="16" spans="1:4" ht="15" x14ac:dyDescent="0.2">
      <c r="A16" s="151" t="s">
        <v>359</v>
      </c>
      <c r="B16" s="159" t="s">
        <v>360</v>
      </c>
      <c r="C16" s="159">
        <v>1</v>
      </c>
      <c r="D16" s="109"/>
    </row>
    <row r="17" spans="1:4" ht="15" x14ac:dyDescent="0.2">
      <c r="A17" s="154" t="s">
        <v>39</v>
      </c>
      <c r="B17" s="111" t="s">
        <v>36</v>
      </c>
      <c r="C17" s="111">
        <v>1</v>
      </c>
      <c r="D17" s="135"/>
    </row>
    <row r="18" spans="1:4" ht="15.75" thickBot="1" x14ac:dyDescent="0.25">
      <c r="A18" s="158"/>
      <c r="B18" s="115"/>
      <c r="C18" s="115"/>
      <c r="D18" s="116"/>
    </row>
    <row r="19" spans="1:4" ht="15" thickBot="1" x14ac:dyDescent="0.25">
      <c r="A19" s="274" t="s">
        <v>361</v>
      </c>
      <c r="B19" s="275"/>
      <c r="C19" s="275"/>
      <c r="D19" s="276"/>
    </row>
    <row r="20" spans="1:4" ht="105" x14ac:dyDescent="0.2">
      <c r="A20" s="151" t="s">
        <v>362</v>
      </c>
      <c r="B20" s="108" t="s">
        <v>15</v>
      </c>
      <c r="C20" s="108">
        <v>410</v>
      </c>
      <c r="D20" s="109"/>
    </row>
    <row r="21" spans="1:4" ht="15.75" thickBot="1" x14ac:dyDescent="0.25">
      <c r="A21" s="154"/>
      <c r="B21" s="111"/>
      <c r="C21" s="111"/>
      <c r="D21" s="117"/>
    </row>
    <row r="22" spans="1:4" ht="15" thickBot="1" x14ac:dyDescent="0.25">
      <c r="A22" s="136" t="s">
        <v>56</v>
      </c>
      <c r="B22" s="119"/>
      <c r="C22" s="119"/>
      <c r="D22" s="26"/>
    </row>
    <row r="23" spans="1:4" ht="15" thickBot="1" x14ac:dyDescent="0.25">
      <c r="A23" s="277" t="s">
        <v>363</v>
      </c>
      <c r="B23" s="278"/>
      <c r="C23" s="278"/>
      <c r="D23" s="137">
        <v>316500</v>
      </c>
    </row>
    <row r="25" spans="1:4" ht="15" x14ac:dyDescent="0.2">
      <c r="A25" s="124" t="s">
        <v>263</v>
      </c>
    </row>
    <row r="26" spans="1:4" ht="15" x14ac:dyDescent="0.2">
      <c r="A26" s="124"/>
    </row>
  </sheetData>
  <mergeCells count="5">
    <mergeCell ref="A3:D3"/>
    <mergeCell ref="A5:D5"/>
    <mergeCell ref="A15:D15"/>
    <mergeCell ref="A19:D19"/>
    <mergeCell ref="A23:C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2"/>
  <sheetViews>
    <sheetView workbookViewId="0"/>
  </sheetViews>
  <sheetFormatPr defaultRowHeight="12.75" x14ac:dyDescent="0.2"/>
  <cols>
    <col min="1" max="1" width="91.6640625" customWidth="1"/>
    <col min="2" max="2" width="9.83203125" bestFit="1" customWidth="1"/>
    <col min="3" max="3" width="8.5" bestFit="1" customWidth="1"/>
    <col min="4" max="4" width="18.6640625" customWidth="1"/>
  </cols>
  <sheetData>
    <row r="1" spans="1:4" ht="15.75" x14ac:dyDescent="0.25">
      <c r="A1" s="127" t="s">
        <v>262</v>
      </c>
      <c r="B1" s="128"/>
      <c r="C1" s="126"/>
    </row>
    <row r="2" spans="1:4" ht="16.5" thickBot="1" x14ac:dyDescent="0.3">
      <c r="A2" s="197"/>
      <c r="B2" s="126"/>
      <c r="C2" s="126"/>
    </row>
    <row r="3" spans="1:4" ht="15" thickBot="1" x14ac:dyDescent="0.25">
      <c r="A3" s="255" t="s">
        <v>234</v>
      </c>
      <c r="B3" s="256"/>
      <c r="C3" s="256"/>
      <c r="D3" s="257"/>
    </row>
    <row r="4" spans="1:4" ht="15" thickBot="1" x14ac:dyDescent="0.25">
      <c r="A4" s="258" t="s">
        <v>235</v>
      </c>
      <c r="B4" s="259"/>
      <c r="C4" s="259"/>
      <c r="D4" s="260"/>
    </row>
    <row r="5" spans="1:4" ht="15" x14ac:dyDescent="0.2">
      <c r="A5" s="107" t="s">
        <v>236</v>
      </c>
      <c r="B5" s="108" t="s">
        <v>66</v>
      </c>
      <c r="C5" s="108">
        <v>2</v>
      </c>
      <c r="D5" s="109"/>
    </row>
    <row r="6" spans="1:4" ht="15" x14ac:dyDescent="0.2">
      <c r="A6" s="110" t="s">
        <v>237</v>
      </c>
      <c r="B6" s="111" t="s">
        <v>23</v>
      </c>
      <c r="C6" s="111">
        <v>4</v>
      </c>
      <c r="D6" s="109"/>
    </row>
    <row r="7" spans="1:4" ht="15" x14ac:dyDescent="0.2">
      <c r="A7" s="110" t="s">
        <v>238</v>
      </c>
      <c r="B7" s="111" t="s">
        <v>23</v>
      </c>
      <c r="C7" s="111">
        <v>3</v>
      </c>
      <c r="D7" s="109"/>
    </row>
    <row r="8" spans="1:4" ht="15" x14ac:dyDescent="0.2">
      <c r="A8" s="110" t="s">
        <v>239</v>
      </c>
      <c r="B8" s="111" t="s">
        <v>240</v>
      </c>
      <c r="C8" s="111">
        <v>50</v>
      </c>
      <c r="D8" s="109"/>
    </row>
    <row r="9" spans="1:4" ht="15" x14ac:dyDescent="0.2">
      <c r="A9" s="110" t="s">
        <v>241</v>
      </c>
      <c r="B9" s="111" t="s">
        <v>7</v>
      </c>
      <c r="C9" s="111">
        <v>8</v>
      </c>
      <c r="D9" s="109"/>
    </row>
    <row r="10" spans="1:4" ht="15" x14ac:dyDescent="0.25">
      <c r="A10" s="112" t="s">
        <v>242</v>
      </c>
      <c r="B10" s="113" t="s">
        <v>21</v>
      </c>
      <c r="C10" s="113">
        <v>6</v>
      </c>
      <c r="D10" s="109"/>
    </row>
    <row r="11" spans="1:4" ht="15" x14ac:dyDescent="0.2">
      <c r="A11" s="110" t="s">
        <v>243</v>
      </c>
      <c r="B11" s="113" t="s">
        <v>244</v>
      </c>
      <c r="C11" s="113">
        <v>3</v>
      </c>
      <c r="D11" s="109"/>
    </row>
    <row r="12" spans="1:4" ht="15.75" thickBot="1" x14ac:dyDescent="0.25">
      <c r="A12" s="114"/>
      <c r="B12" s="115"/>
      <c r="C12" s="115"/>
      <c r="D12" s="116"/>
    </row>
    <row r="13" spans="1:4" ht="15" thickBot="1" x14ac:dyDescent="0.25">
      <c r="A13" s="258" t="s">
        <v>245</v>
      </c>
      <c r="B13" s="259"/>
      <c r="C13" s="259"/>
      <c r="D13" s="260"/>
    </row>
    <row r="14" spans="1:4" ht="46.5" customHeight="1" x14ac:dyDescent="0.2">
      <c r="A14" s="107" t="s">
        <v>246</v>
      </c>
      <c r="B14" s="108" t="s">
        <v>79</v>
      </c>
      <c r="C14" s="108">
        <v>44</v>
      </c>
      <c r="D14" s="109"/>
    </row>
    <row r="15" spans="1:4" ht="15" x14ac:dyDescent="0.2">
      <c r="A15" s="110" t="s">
        <v>247</v>
      </c>
      <c r="B15" s="113" t="s">
        <v>23</v>
      </c>
      <c r="C15" s="113">
        <v>4</v>
      </c>
      <c r="D15" s="109"/>
    </row>
    <row r="16" spans="1:4" ht="15" x14ac:dyDescent="0.2">
      <c r="A16" s="110" t="s">
        <v>248</v>
      </c>
      <c r="B16" s="113" t="s">
        <v>79</v>
      </c>
      <c r="C16" s="113">
        <v>5</v>
      </c>
      <c r="D16" s="109"/>
    </row>
    <row r="17" spans="1:4" ht="15" x14ac:dyDescent="0.2">
      <c r="A17" s="110" t="s">
        <v>251</v>
      </c>
      <c r="B17" s="111" t="s">
        <v>244</v>
      </c>
      <c r="C17" s="111">
        <v>3</v>
      </c>
      <c r="D17" s="109"/>
    </row>
    <row r="18" spans="1:4" ht="15.75" thickBot="1" x14ac:dyDescent="0.25">
      <c r="A18" s="110"/>
      <c r="B18" s="111"/>
      <c r="C18" s="111"/>
      <c r="D18" s="117"/>
    </row>
    <row r="19" spans="1:4" ht="15" thickBot="1" x14ac:dyDescent="0.25">
      <c r="A19" s="118" t="s">
        <v>56</v>
      </c>
      <c r="B19" s="119"/>
      <c r="C19" s="119"/>
      <c r="D19" s="120"/>
    </row>
    <row r="20" spans="1:4" ht="15" thickBot="1" x14ac:dyDescent="0.25">
      <c r="A20" s="129" t="s">
        <v>250</v>
      </c>
      <c r="B20" s="130"/>
      <c r="C20" s="130"/>
      <c r="D20" s="131">
        <v>119508</v>
      </c>
    </row>
    <row r="21" spans="1:4" ht="15" x14ac:dyDescent="0.25">
      <c r="A21" s="122"/>
      <c r="B21" s="123"/>
      <c r="C21" s="123"/>
      <c r="D21" s="123"/>
    </row>
    <row r="22" spans="1:4" ht="15" x14ac:dyDescent="0.2">
      <c r="A22" s="124" t="s">
        <v>263</v>
      </c>
      <c r="B22" s="123"/>
      <c r="C22" s="123"/>
      <c r="D22" s="125"/>
    </row>
  </sheetData>
  <mergeCells count="3">
    <mergeCell ref="A3:D3"/>
    <mergeCell ref="A4:D4"/>
    <mergeCell ref="A13:D1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20"/>
  <sheetViews>
    <sheetView workbookViewId="0"/>
  </sheetViews>
  <sheetFormatPr defaultRowHeight="12.75" x14ac:dyDescent="0.2"/>
  <cols>
    <col min="1" max="1" width="93" customWidth="1"/>
    <col min="2" max="2" width="9.83203125" bestFit="1" customWidth="1"/>
    <col min="3" max="3" width="8.5" bestFit="1" customWidth="1"/>
    <col min="4" max="4" width="17.5" customWidth="1"/>
  </cols>
  <sheetData>
    <row r="1" spans="1:4" ht="15.75" x14ac:dyDescent="0.25">
      <c r="A1" s="127" t="s">
        <v>262</v>
      </c>
      <c r="B1" s="128"/>
    </row>
    <row r="2" spans="1:4" ht="16.5" thickBot="1" x14ac:dyDescent="0.3">
      <c r="A2" s="197"/>
      <c r="B2" s="126"/>
    </row>
    <row r="3" spans="1:4" ht="15" thickBot="1" x14ac:dyDescent="0.25">
      <c r="A3" s="255" t="s">
        <v>252</v>
      </c>
      <c r="B3" s="256"/>
      <c r="C3" s="256"/>
      <c r="D3" s="257"/>
    </row>
    <row r="4" spans="1:4" ht="15" thickBot="1" x14ac:dyDescent="0.25">
      <c r="A4" s="132" t="s">
        <v>2</v>
      </c>
      <c r="B4" s="133" t="s">
        <v>3</v>
      </c>
      <c r="C4" s="133" t="s">
        <v>4</v>
      </c>
      <c r="D4" s="134" t="s">
        <v>253</v>
      </c>
    </row>
    <row r="5" spans="1:4" ht="15" thickBot="1" x14ac:dyDescent="0.25">
      <c r="A5" s="258" t="s">
        <v>254</v>
      </c>
      <c r="B5" s="259"/>
      <c r="C5" s="259"/>
      <c r="D5" s="260"/>
    </row>
    <row r="6" spans="1:4" ht="15" x14ac:dyDescent="0.2">
      <c r="A6" s="107" t="s">
        <v>242</v>
      </c>
      <c r="B6" s="108" t="s">
        <v>79</v>
      </c>
      <c r="C6" s="108">
        <v>65</v>
      </c>
      <c r="D6" s="109"/>
    </row>
    <row r="7" spans="1:4" ht="15" x14ac:dyDescent="0.2">
      <c r="A7" s="110" t="s">
        <v>255</v>
      </c>
      <c r="B7" s="111" t="s">
        <v>23</v>
      </c>
      <c r="C7" s="111">
        <v>15</v>
      </c>
      <c r="D7" s="135"/>
    </row>
    <row r="8" spans="1:4" ht="15" x14ac:dyDescent="0.2">
      <c r="A8" s="110" t="s">
        <v>256</v>
      </c>
      <c r="B8" s="111" t="s">
        <v>23</v>
      </c>
      <c r="C8" s="111">
        <v>3</v>
      </c>
      <c r="D8" s="135"/>
    </row>
    <row r="9" spans="1:4" ht="15" x14ac:dyDescent="0.2">
      <c r="A9" s="110" t="s">
        <v>257</v>
      </c>
      <c r="B9" s="111" t="s">
        <v>23</v>
      </c>
      <c r="C9" s="111">
        <v>4</v>
      </c>
      <c r="D9" s="135"/>
    </row>
    <row r="10" spans="1:4" ht="15" x14ac:dyDescent="0.2">
      <c r="A10" s="110" t="s">
        <v>243</v>
      </c>
      <c r="B10" s="113" t="s">
        <v>244</v>
      </c>
      <c r="C10" s="113">
        <v>3</v>
      </c>
      <c r="D10" s="135"/>
    </row>
    <row r="11" spans="1:4" ht="15.75" thickBot="1" x14ac:dyDescent="0.25">
      <c r="A11" s="114"/>
      <c r="B11" s="115"/>
      <c r="C11" s="115"/>
      <c r="D11" s="116"/>
    </row>
    <row r="12" spans="1:4" ht="15" thickBot="1" x14ac:dyDescent="0.25">
      <c r="A12" s="258" t="s">
        <v>258</v>
      </c>
      <c r="B12" s="259"/>
      <c r="C12" s="259"/>
      <c r="D12" s="260"/>
    </row>
    <row r="13" spans="1:4" ht="15.75" customHeight="1" x14ac:dyDescent="0.2">
      <c r="A13" s="107" t="s">
        <v>259</v>
      </c>
      <c r="B13" s="108" t="s">
        <v>79</v>
      </c>
      <c r="C13" s="108">
        <v>61</v>
      </c>
      <c r="D13" s="109"/>
    </row>
    <row r="14" spans="1:4" ht="15" x14ac:dyDescent="0.2">
      <c r="A14" s="110" t="s">
        <v>260</v>
      </c>
      <c r="B14" s="113" t="s">
        <v>23</v>
      </c>
      <c r="C14" s="113">
        <v>4</v>
      </c>
      <c r="D14" s="135"/>
    </row>
    <row r="15" spans="1:4" ht="15" x14ac:dyDescent="0.2">
      <c r="A15" s="110" t="s">
        <v>249</v>
      </c>
      <c r="B15" s="111" t="s">
        <v>244</v>
      </c>
      <c r="C15" s="111">
        <v>3</v>
      </c>
      <c r="D15" s="135"/>
    </row>
    <row r="16" spans="1:4" ht="15.75" thickBot="1" x14ac:dyDescent="0.25">
      <c r="A16" s="110"/>
      <c r="B16" s="111"/>
      <c r="C16" s="111"/>
      <c r="D16" s="117"/>
    </row>
    <row r="17" spans="1:4" ht="15" thickBot="1" x14ac:dyDescent="0.25">
      <c r="A17" s="136" t="s">
        <v>56</v>
      </c>
      <c r="B17" s="119"/>
      <c r="C17" s="119"/>
      <c r="D17" s="26"/>
    </row>
    <row r="18" spans="1:4" ht="15" thickBot="1" x14ac:dyDescent="0.25">
      <c r="A18" s="261" t="s">
        <v>261</v>
      </c>
      <c r="B18" s="262"/>
      <c r="C18" s="262"/>
      <c r="D18" s="121">
        <v>86436</v>
      </c>
    </row>
    <row r="20" spans="1:4" ht="15" x14ac:dyDescent="0.2">
      <c r="A20" s="124" t="s">
        <v>263</v>
      </c>
    </row>
  </sheetData>
  <mergeCells count="4">
    <mergeCell ref="A3:D3"/>
    <mergeCell ref="A5:D5"/>
    <mergeCell ref="A12:D12"/>
    <mergeCell ref="A18:C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22"/>
  <sheetViews>
    <sheetView workbookViewId="0"/>
  </sheetViews>
  <sheetFormatPr defaultRowHeight="12.75" x14ac:dyDescent="0.2"/>
  <cols>
    <col min="1" max="1" width="93" customWidth="1"/>
    <col min="2" max="2" width="9.83203125" bestFit="1" customWidth="1"/>
    <col min="3" max="3" width="8.5" bestFit="1" customWidth="1"/>
    <col min="4" max="4" width="17.5" customWidth="1"/>
  </cols>
  <sheetData>
    <row r="1" spans="1:4" ht="15.75" x14ac:dyDescent="0.25">
      <c r="A1" s="127" t="s">
        <v>262</v>
      </c>
      <c r="B1" s="128"/>
    </row>
    <row r="2" spans="1:4" ht="16.5" thickBot="1" x14ac:dyDescent="0.3">
      <c r="A2" s="197"/>
      <c r="B2" s="126"/>
    </row>
    <row r="3" spans="1:4" ht="15" thickBot="1" x14ac:dyDescent="0.25">
      <c r="A3" s="263" t="s">
        <v>264</v>
      </c>
      <c r="B3" s="264"/>
      <c r="C3" s="264"/>
      <c r="D3" s="265"/>
    </row>
    <row r="4" spans="1:4" ht="15" thickBot="1" x14ac:dyDescent="0.25">
      <c r="A4" s="266" t="s">
        <v>265</v>
      </c>
      <c r="B4" s="267"/>
      <c r="C4" s="267"/>
      <c r="D4" s="268"/>
    </row>
    <row r="5" spans="1:4" ht="15" x14ac:dyDescent="0.2">
      <c r="A5" s="107" t="s">
        <v>266</v>
      </c>
      <c r="B5" s="108" t="s">
        <v>66</v>
      </c>
      <c r="C5" s="108">
        <v>3</v>
      </c>
      <c r="D5" s="109"/>
    </row>
    <row r="6" spans="1:4" ht="15" x14ac:dyDescent="0.2">
      <c r="A6" s="138" t="s">
        <v>267</v>
      </c>
      <c r="B6" s="139" t="s">
        <v>23</v>
      </c>
      <c r="C6" s="139">
        <v>2</v>
      </c>
      <c r="D6" s="140"/>
    </row>
    <row r="7" spans="1:4" ht="15" x14ac:dyDescent="0.2">
      <c r="A7" s="138" t="s">
        <v>268</v>
      </c>
      <c r="B7" s="139" t="s">
        <v>79</v>
      </c>
      <c r="C7" s="139">
        <v>40</v>
      </c>
      <c r="D7" s="140"/>
    </row>
    <row r="8" spans="1:4" ht="15" x14ac:dyDescent="0.25">
      <c r="A8" s="8" t="s">
        <v>269</v>
      </c>
      <c r="B8" s="9" t="s">
        <v>12</v>
      </c>
      <c r="C8" s="139">
        <v>10</v>
      </c>
      <c r="D8" s="140"/>
    </row>
    <row r="9" spans="1:4" ht="15" x14ac:dyDescent="0.2">
      <c r="A9" s="11" t="s">
        <v>70</v>
      </c>
      <c r="B9" s="113" t="s">
        <v>47</v>
      </c>
      <c r="C9" s="113">
        <v>1</v>
      </c>
      <c r="D9" s="135"/>
    </row>
    <row r="10" spans="1:4" ht="15" x14ac:dyDescent="0.2">
      <c r="A10" s="141" t="s">
        <v>270</v>
      </c>
      <c r="B10" s="142" t="s">
        <v>7</v>
      </c>
      <c r="C10" s="142">
        <v>5</v>
      </c>
      <c r="D10" s="143"/>
    </row>
    <row r="11" spans="1:4" ht="15" x14ac:dyDescent="0.2">
      <c r="A11" s="141" t="s">
        <v>271</v>
      </c>
      <c r="B11" s="142" t="s">
        <v>23</v>
      </c>
      <c r="C11" s="142">
        <v>100</v>
      </c>
      <c r="D11" s="143"/>
    </row>
    <row r="12" spans="1:4" ht="15.75" thickBot="1" x14ac:dyDescent="0.25">
      <c r="A12" s="114"/>
      <c r="B12" s="144"/>
      <c r="C12" s="144"/>
      <c r="D12" s="145"/>
    </row>
    <row r="13" spans="1:4" ht="15" thickBot="1" x14ac:dyDescent="0.25">
      <c r="A13" s="266" t="s">
        <v>272</v>
      </c>
      <c r="B13" s="267"/>
      <c r="C13" s="267"/>
      <c r="D13" s="268"/>
    </row>
    <row r="14" spans="1:4" ht="15" x14ac:dyDescent="0.2">
      <c r="A14" s="110" t="s">
        <v>39</v>
      </c>
      <c r="B14" s="146" t="s">
        <v>36</v>
      </c>
      <c r="C14" s="146">
        <v>1</v>
      </c>
      <c r="D14" s="135"/>
    </row>
    <row r="15" spans="1:4" ht="15.75" thickBot="1" x14ac:dyDescent="0.25">
      <c r="A15" s="114"/>
      <c r="B15" s="144"/>
      <c r="C15" s="144"/>
      <c r="D15" s="145"/>
    </row>
    <row r="16" spans="1:4" ht="15" thickBot="1" x14ac:dyDescent="0.25">
      <c r="A16" s="266" t="s">
        <v>273</v>
      </c>
      <c r="B16" s="267"/>
      <c r="C16" s="267"/>
      <c r="D16" s="268"/>
    </row>
    <row r="17" spans="1:4" ht="105" x14ac:dyDescent="0.2">
      <c r="A17" s="107" t="s">
        <v>274</v>
      </c>
      <c r="B17" s="108" t="s">
        <v>15</v>
      </c>
      <c r="C17" s="108">
        <v>50</v>
      </c>
      <c r="D17" s="109"/>
    </row>
    <row r="18" spans="1:4" ht="15.75" thickBot="1" x14ac:dyDescent="0.25">
      <c r="A18" s="110"/>
      <c r="B18" s="146"/>
      <c r="C18" s="146"/>
      <c r="D18" s="147"/>
    </row>
    <row r="19" spans="1:4" ht="15" thickBot="1" x14ac:dyDescent="0.25">
      <c r="A19" s="118" t="s">
        <v>56</v>
      </c>
      <c r="B19" s="119"/>
      <c r="C19" s="119"/>
      <c r="D19" s="26"/>
    </row>
    <row r="20" spans="1:4" ht="15" thickBot="1" x14ac:dyDescent="0.25">
      <c r="A20" s="269" t="s">
        <v>275</v>
      </c>
      <c r="B20" s="270"/>
      <c r="C20" s="270"/>
      <c r="D20" s="148">
        <v>166176</v>
      </c>
    </row>
    <row r="22" spans="1:4" ht="15" x14ac:dyDescent="0.2">
      <c r="A22" s="124" t="s">
        <v>263</v>
      </c>
    </row>
  </sheetData>
  <mergeCells count="5">
    <mergeCell ref="A3:D3"/>
    <mergeCell ref="A4:D4"/>
    <mergeCell ref="A13:D13"/>
    <mergeCell ref="A16:D16"/>
    <mergeCell ref="A20:C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26"/>
  <sheetViews>
    <sheetView workbookViewId="0">
      <selection activeCell="D24" sqref="A1:D24"/>
    </sheetView>
  </sheetViews>
  <sheetFormatPr defaultRowHeight="12.75" x14ac:dyDescent="0.2"/>
  <cols>
    <col min="1" max="1" width="93" customWidth="1"/>
    <col min="2" max="2" width="9.83203125" bestFit="1" customWidth="1"/>
    <col min="3" max="3" width="8.5" bestFit="1" customWidth="1"/>
    <col min="4" max="4" width="17.5" customWidth="1"/>
  </cols>
  <sheetData>
    <row r="1" spans="1:4" ht="15.75" x14ac:dyDescent="0.25">
      <c r="A1" s="127" t="s">
        <v>262</v>
      </c>
      <c r="B1" s="128"/>
    </row>
    <row r="2" spans="1:4" ht="16.5" thickBot="1" x14ac:dyDescent="0.3">
      <c r="A2" s="197"/>
      <c r="B2" s="126"/>
    </row>
    <row r="3" spans="1:4" ht="15" thickBot="1" x14ac:dyDescent="0.25">
      <c r="A3" s="271" t="s">
        <v>286</v>
      </c>
      <c r="B3" s="272"/>
      <c r="C3" s="272"/>
      <c r="D3" s="273"/>
    </row>
    <row r="4" spans="1:4" ht="29.25" thickBot="1" x14ac:dyDescent="0.25">
      <c r="A4" s="149" t="s">
        <v>2</v>
      </c>
      <c r="B4" s="3" t="s">
        <v>3</v>
      </c>
      <c r="C4" s="3" t="s">
        <v>4</v>
      </c>
      <c r="D4" s="150" t="s">
        <v>253</v>
      </c>
    </row>
    <row r="5" spans="1:4" ht="15" thickBot="1" x14ac:dyDescent="0.25">
      <c r="A5" s="274" t="s">
        <v>276</v>
      </c>
      <c r="B5" s="275"/>
      <c r="C5" s="275"/>
      <c r="D5" s="276"/>
    </row>
    <row r="6" spans="1:4" ht="15" x14ac:dyDescent="0.2">
      <c r="A6" s="151" t="s">
        <v>288</v>
      </c>
      <c r="B6" s="108" t="s">
        <v>7</v>
      </c>
      <c r="C6" s="108">
        <v>5</v>
      </c>
      <c r="D6" s="109"/>
    </row>
    <row r="7" spans="1:4" ht="15" x14ac:dyDescent="0.2">
      <c r="A7" s="152" t="s">
        <v>277</v>
      </c>
      <c r="B7" s="111" t="s">
        <v>15</v>
      </c>
      <c r="C7" s="111">
        <v>60</v>
      </c>
      <c r="D7" s="135"/>
    </row>
    <row r="8" spans="1:4" ht="15" x14ac:dyDescent="0.25">
      <c r="A8" s="10" t="s">
        <v>278</v>
      </c>
      <c r="B8" s="6" t="s">
        <v>12</v>
      </c>
      <c r="C8" s="6">
        <v>10</v>
      </c>
      <c r="D8" s="153"/>
    </row>
    <row r="9" spans="1:4" ht="15" x14ac:dyDescent="0.2">
      <c r="A9" s="154" t="s">
        <v>279</v>
      </c>
      <c r="B9" s="111" t="s">
        <v>138</v>
      </c>
      <c r="C9" s="111">
        <v>5</v>
      </c>
      <c r="D9" s="135"/>
    </row>
    <row r="10" spans="1:4" ht="15" x14ac:dyDescent="0.2">
      <c r="A10" s="155" t="s">
        <v>280</v>
      </c>
      <c r="B10" s="113" t="s">
        <v>23</v>
      </c>
      <c r="C10" s="113">
        <v>250</v>
      </c>
      <c r="D10" s="135"/>
    </row>
    <row r="11" spans="1:4" ht="15" x14ac:dyDescent="0.2">
      <c r="A11" s="156" t="s">
        <v>281</v>
      </c>
      <c r="B11" s="139" t="s">
        <v>23</v>
      </c>
      <c r="C11" s="139">
        <v>40</v>
      </c>
      <c r="D11" s="135"/>
    </row>
    <row r="12" spans="1:4" ht="15" x14ac:dyDescent="0.2">
      <c r="A12" s="155" t="s">
        <v>11</v>
      </c>
      <c r="B12" s="113" t="s">
        <v>12</v>
      </c>
      <c r="C12" s="113">
        <v>1</v>
      </c>
      <c r="D12" s="135"/>
    </row>
    <row r="13" spans="1:4" ht="15" x14ac:dyDescent="0.2">
      <c r="A13" s="157" t="s">
        <v>282</v>
      </c>
      <c r="B13" s="113" t="s">
        <v>7</v>
      </c>
      <c r="C13" s="113">
        <v>10</v>
      </c>
      <c r="D13" s="135"/>
    </row>
    <row r="14" spans="1:4" ht="15" x14ac:dyDescent="0.2">
      <c r="A14" s="156" t="s">
        <v>70</v>
      </c>
      <c r="B14" s="113" t="s">
        <v>47</v>
      </c>
      <c r="C14" s="113">
        <v>1</v>
      </c>
      <c r="D14" s="135"/>
    </row>
    <row r="15" spans="1:4" ht="15.75" thickBot="1" x14ac:dyDescent="0.25">
      <c r="A15" s="158"/>
      <c r="B15" s="115"/>
      <c r="C15" s="115"/>
      <c r="D15" s="116"/>
    </row>
    <row r="16" spans="1:4" ht="15" thickBot="1" x14ac:dyDescent="0.25">
      <c r="A16" s="274" t="s">
        <v>283</v>
      </c>
      <c r="B16" s="275"/>
      <c r="C16" s="275"/>
      <c r="D16" s="276"/>
    </row>
    <row r="17" spans="1:4" ht="15" x14ac:dyDescent="0.2">
      <c r="A17" s="151" t="s">
        <v>285</v>
      </c>
      <c r="B17" s="159" t="s">
        <v>34</v>
      </c>
      <c r="C17" s="159">
        <v>1</v>
      </c>
      <c r="D17" s="109"/>
    </row>
    <row r="18" spans="1:4" ht="15" x14ac:dyDescent="0.2">
      <c r="A18" s="154" t="s">
        <v>35</v>
      </c>
      <c r="B18" s="111" t="s">
        <v>36</v>
      </c>
      <c r="C18" s="111">
        <v>1</v>
      </c>
      <c r="D18" s="135"/>
    </row>
    <row r="19" spans="1:4" ht="15.75" thickBot="1" x14ac:dyDescent="0.25">
      <c r="A19" s="158"/>
      <c r="B19" s="115"/>
      <c r="C19" s="115"/>
      <c r="D19" s="116"/>
    </row>
    <row r="20" spans="1:4" ht="15" thickBot="1" x14ac:dyDescent="0.25">
      <c r="A20" s="274" t="s">
        <v>284</v>
      </c>
      <c r="B20" s="275"/>
      <c r="C20" s="275"/>
      <c r="D20" s="276"/>
    </row>
    <row r="21" spans="1:4" ht="120" x14ac:dyDescent="0.2">
      <c r="A21" s="151" t="s">
        <v>287</v>
      </c>
      <c r="B21" s="108" t="s">
        <v>15</v>
      </c>
      <c r="C21" s="108">
        <v>50</v>
      </c>
      <c r="D21" s="109"/>
    </row>
    <row r="22" spans="1:4" ht="15.75" thickBot="1" x14ac:dyDescent="0.25">
      <c r="A22" s="154"/>
      <c r="B22" s="111"/>
      <c r="C22" s="111"/>
      <c r="D22" s="117"/>
    </row>
    <row r="23" spans="1:4" ht="15" thickBot="1" x14ac:dyDescent="0.25">
      <c r="A23" s="136" t="s">
        <v>56</v>
      </c>
      <c r="B23" s="119"/>
      <c r="C23" s="119"/>
      <c r="D23" s="26"/>
    </row>
    <row r="24" spans="1:4" ht="15" thickBot="1" x14ac:dyDescent="0.25">
      <c r="A24" s="277" t="s">
        <v>289</v>
      </c>
      <c r="B24" s="278"/>
      <c r="C24" s="278"/>
      <c r="D24" s="137">
        <v>188478</v>
      </c>
    </row>
    <row r="26" spans="1:4" ht="15" x14ac:dyDescent="0.2">
      <c r="A26" s="124" t="s">
        <v>263</v>
      </c>
    </row>
  </sheetData>
  <mergeCells count="5">
    <mergeCell ref="A3:D3"/>
    <mergeCell ref="A5:D5"/>
    <mergeCell ref="A16:D16"/>
    <mergeCell ref="A20:D20"/>
    <mergeCell ref="A24:C2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19"/>
  <sheetViews>
    <sheetView workbookViewId="0"/>
  </sheetViews>
  <sheetFormatPr defaultRowHeight="12.75" x14ac:dyDescent="0.2"/>
  <cols>
    <col min="1" max="1" width="93" customWidth="1"/>
    <col min="2" max="2" width="9.83203125" bestFit="1" customWidth="1"/>
    <col min="3" max="3" width="8.5" bestFit="1" customWidth="1"/>
    <col min="4" max="4" width="17.5" customWidth="1"/>
    <col min="5" max="5" width="23.6640625" bestFit="1" customWidth="1"/>
  </cols>
  <sheetData>
    <row r="1" spans="1:4" ht="15.75" x14ac:dyDescent="0.25">
      <c r="A1" s="127" t="s">
        <v>262</v>
      </c>
      <c r="B1" s="128"/>
    </row>
    <row r="2" spans="1:4" ht="16.5" thickBot="1" x14ac:dyDescent="0.3">
      <c r="A2" s="197"/>
      <c r="B2" s="126"/>
    </row>
    <row r="3" spans="1:4" ht="15" thickBot="1" x14ac:dyDescent="0.25">
      <c r="A3" s="279" t="s">
        <v>292</v>
      </c>
      <c r="B3" s="280"/>
      <c r="C3" s="280"/>
      <c r="D3" s="281"/>
    </row>
    <row r="4" spans="1:4" ht="15" thickBot="1" x14ac:dyDescent="0.25">
      <c r="A4" s="160" t="s">
        <v>2</v>
      </c>
      <c r="B4" s="161" t="s">
        <v>3</v>
      </c>
      <c r="C4" s="161" t="s">
        <v>4</v>
      </c>
      <c r="D4" s="162" t="s">
        <v>253</v>
      </c>
    </row>
    <row r="5" spans="1:4" ht="15" thickBot="1" x14ac:dyDescent="0.25">
      <c r="A5" s="282" t="s">
        <v>293</v>
      </c>
      <c r="B5" s="283"/>
      <c r="C5" s="283"/>
      <c r="D5" s="284"/>
    </row>
    <row r="6" spans="1:4" ht="30" x14ac:dyDescent="0.25">
      <c r="A6" s="163" t="s">
        <v>307</v>
      </c>
      <c r="B6" s="164" t="s">
        <v>23</v>
      </c>
      <c r="C6" s="164">
        <v>3</v>
      </c>
      <c r="D6" s="165"/>
    </row>
    <row r="7" spans="1:4" ht="30" x14ac:dyDescent="0.25">
      <c r="A7" s="163" t="s">
        <v>308</v>
      </c>
      <c r="B7" s="139" t="s">
        <v>23</v>
      </c>
      <c r="C7" s="139">
        <v>10</v>
      </c>
      <c r="D7" s="140"/>
    </row>
    <row r="8" spans="1:4" ht="15" x14ac:dyDescent="0.25">
      <c r="A8" s="179" t="s">
        <v>309</v>
      </c>
      <c r="B8" s="139" t="s">
        <v>23</v>
      </c>
      <c r="C8" s="139">
        <v>1</v>
      </c>
      <c r="D8" s="140"/>
    </row>
    <row r="9" spans="1:4" ht="15.75" thickBot="1" x14ac:dyDescent="0.3">
      <c r="A9" s="166"/>
      <c r="B9" s="167"/>
      <c r="C9" s="167"/>
      <c r="D9" s="168"/>
    </row>
    <row r="10" spans="1:4" ht="15" thickBot="1" x14ac:dyDescent="0.25">
      <c r="A10" s="258" t="s">
        <v>294</v>
      </c>
      <c r="B10" s="259"/>
      <c r="C10" s="259"/>
      <c r="D10" s="260"/>
    </row>
    <row r="11" spans="1:4" ht="15" x14ac:dyDescent="0.25">
      <c r="A11" s="169" t="s">
        <v>295</v>
      </c>
      <c r="B11" s="108" t="s">
        <v>36</v>
      </c>
      <c r="C11" s="108">
        <v>1</v>
      </c>
      <c r="D11" s="109"/>
    </row>
    <row r="12" spans="1:4" ht="15.75" thickBot="1" x14ac:dyDescent="0.3">
      <c r="A12" s="170"/>
      <c r="B12" s="142"/>
      <c r="C12" s="142"/>
      <c r="D12" s="116"/>
    </row>
    <row r="13" spans="1:4" ht="15" thickBot="1" x14ac:dyDescent="0.25">
      <c r="A13" s="258" t="s">
        <v>296</v>
      </c>
      <c r="B13" s="259"/>
      <c r="C13" s="259"/>
      <c r="D13" s="260"/>
    </row>
    <row r="14" spans="1:4" ht="15" x14ac:dyDescent="0.25">
      <c r="A14" s="171" t="s">
        <v>297</v>
      </c>
      <c r="B14" s="172" t="s">
        <v>23</v>
      </c>
      <c r="C14" s="173">
        <v>13</v>
      </c>
      <c r="D14" s="178"/>
    </row>
    <row r="15" spans="1:4" ht="15.75" thickBot="1" x14ac:dyDescent="0.3">
      <c r="A15" s="175"/>
      <c r="B15" s="176"/>
      <c r="C15" s="176"/>
      <c r="D15" s="177"/>
    </row>
    <row r="16" spans="1:4" ht="15" thickBot="1" x14ac:dyDescent="0.25">
      <c r="A16" s="118" t="s">
        <v>298</v>
      </c>
      <c r="B16" s="119"/>
      <c r="C16" s="119"/>
      <c r="D16" s="120"/>
    </row>
    <row r="17" spans="1:4" ht="15" thickBot="1" x14ac:dyDescent="0.25">
      <c r="A17" s="261" t="s">
        <v>299</v>
      </c>
      <c r="B17" s="262"/>
      <c r="C17" s="262"/>
      <c r="D17" s="137">
        <v>272567</v>
      </c>
    </row>
    <row r="19" spans="1:4" ht="15" x14ac:dyDescent="0.2">
      <c r="A19" s="124" t="s">
        <v>263</v>
      </c>
    </row>
  </sheetData>
  <mergeCells count="5">
    <mergeCell ref="A17:C17"/>
    <mergeCell ref="A3:D3"/>
    <mergeCell ref="A5:D5"/>
    <mergeCell ref="A10:D10"/>
    <mergeCell ref="A13:D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7"/>
  <sheetViews>
    <sheetView workbookViewId="0"/>
  </sheetViews>
  <sheetFormatPr defaultRowHeight="12.75" x14ac:dyDescent="0.2"/>
  <cols>
    <col min="1" max="1" width="93" customWidth="1"/>
    <col min="2" max="2" width="9.83203125" bestFit="1" customWidth="1"/>
    <col min="3" max="3" width="8.5" bestFit="1" customWidth="1"/>
    <col min="4" max="4" width="17.5" customWidth="1"/>
  </cols>
  <sheetData>
    <row r="1" spans="1:4" ht="15.75" x14ac:dyDescent="0.25">
      <c r="A1" s="127" t="s">
        <v>262</v>
      </c>
      <c r="B1" s="128"/>
    </row>
    <row r="2" spans="1:4" ht="16.5" thickBot="1" x14ac:dyDescent="0.3">
      <c r="A2" s="197"/>
      <c r="B2" s="126"/>
    </row>
    <row r="3" spans="1:4" ht="15" thickBot="1" x14ac:dyDescent="0.25">
      <c r="A3" s="279" t="s">
        <v>300</v>
      </c>
      <c r="B3" s="280"/>
      <c r="C3" s="280"/>
      <c r="D3" s="281"/>
    </row>
    <row r="4" spans="1:4" ht="15" thickBot="1" x14ac:dyDescent="0.25">
      <c r="A4" s="160" t="s">
        <v>2</v>
      </c>
      <c r="B4" s="161" t="s">
        <v>3</v>
      </c>
      <c r="C4" s="161" t="s">
        <v>4</v>
      </c>
      <c r="D4" s="162" t="s">
        <v>253</v>
      </c>
    </row>
    <row r="5" spans="1:4" ht="15" thickBot="1" x14ac:dyDescent="0.25">
      <c r="A5" s="282" t="s">
        <v>301</v>
      </c>
      <c r="B5" s="283"/>
      <c r="C5" s="283"/>
      <c r="D5" s="284"/>
    </row>
    <row r="6" spans="1:4" ht="30" x14ac:dyDescent="0.25">
      <c r="A6" s="163" t="s">
        <v>306</v>
      </c>
      <c r="B6" s="164" t="s">
        <v>23</v>
      </c>
      <c r="C6" s="164">
        <v>1</v>
      </c>
      <c r="D6" s="165"/>
    </row>
    <row r="7" spans="1:4" ht="15.75" thickBot="1" x14ac:dyDescent="0.3">
      <c r="A7" s="166"/>
      <c r="B7" s="167"/>
      <c r="C7" s="167"/>
      <c r="D7" s="168"/>
    </row>
    <row r="8" spans="1:4" ht="15" thickBot="1" x14ac:dyDescent="0.25">
      <c r="A8" s="258" t="s">
        <v>302</v>
      </c>
      <c r="B8" s="259"/>
      <c r="C8" s="259"/>
      <c r="D8" s="260"/>
    </row>
    <row r="9" spans="1:4" ht="15" x14ac:dyDescent="0.25">
      <c r="A9" s="169" t="s">
        <v>295</v>
      </c>
      <c r="B9" s="108" t="s">
        <v>36</v>
      </c>
      <c r="C9" s="108">
        <v>1</v>
      </c>
      <c r="D9" s="109"/>
    </row>
    <row r="10" spans="1:4" ht="15.75" thickBot="1" x14ac:dyDescent="0.3">
      <c r="A10" s="170"/>
      <c r="B10" s="142"/>
      <c r="C10" s="142"/>
      <c r="D10" s="116"/>
    </row>
    <row r="11" spans="1:4" ht="15" thickBot="1" x14ac:dyDescent="0.25">
      <c r="A11" s="258" t="s">
        <v>303</v>
      </c>
      <c r="B11" s="259"/>
      <c r="C11" s="259"/>
      <c r="D11" s="260"/>
    </row>
    <row r="12" spans="1:4" ht="15" x14ac:dyDescent="0.25">
      <c r="A12" s="171" t="s">
        <v>304</v>
      </c>
      <c r="B12" s="172" t="s">
        <v>23</v>
      </c>
      <c r="C12" s="173">
        <v>1</v>
      </c>
      <c r="D12" s="174"/>
    </row>
    <row r="13" spans="1:4" ht="15.75" thickBot="1" x14ac:dyDescent="0.3">
      <c r="A13" s="175"/>
      <c r="B13" s="176"/>
      <c r="C13" s="176"/>
      <c r="D13" s="177"/>
    </row>
    <row r="14" spans="1:4" ht="15" thickBot="1" x14ac:dyDescent="0.25">
      <c r="A14" s="118" t="s">
        <v>298</v>
      </c>
      <c r="B14" s="119"/>
      <c r="C14" s="119"/>
      <c r="D14" s="120"/>
    </row>
    <row r="15" spans="1:4" ht="15" thickBot="1" x14ac:dyDescent="0.25">
      <c r="A15" s="261" t="s">
        <v>305</v>
      </c>
      <c r="B15" s="262"/>
      <c r="C15" s="262"/>
      <c r="D15" s="137">
        <v>60600</v>
      </c>
    </row>
    <row r="17" spans="1:1" ht="15" x14ac:dyDescent="0.2">
      <c r="A17" s="124" t="s">
        <v>263</v>
      </c>
    </row>
  </sheetData>
  <mergeCells count="5">
    <mergeCell ref="A3:D3"/>
    <mergeCell ref="A5:D5"/>
    <mergeCell ref="A8:D8"/>
    <mergeCell ref="A11:D11"/>
    <mergeCell ref="A15:C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17"/>
  <sheetViews>
    <sheetView workbookViewId="0"/>
  </sheetViews>
  <sheetFormatPr defaultRowHeight="12.75" x14ac:dyDescent="0.2"/>
  <cols>
    <col min="1" max="1" width="93" customWidth="1"/>
    <col min="2" max="2" width="9.83203125" bestFit="1" customWidth="1"/>
    <col min="3" max="3" width="8.5" bestFit="1" customWidth="1"/>
    <col min="4" max="4" width="17.5" customWidth="1"/>
  </cols>
  <sheetData>
    <row r="1" spans="1:4" ht="15.75" x14ac:dyDescent="0.25">
      <c r="A1" s="127" t="s">
        <v>262</v>
      </c>
      <c r="B1" s="128"/>
    </row>
    <row r="2" spans="1:4" ht="16.5" thickBot="1" x14ac:dyDescent="0.3">
      <c r="A2" s="197"/>
      <c r="B2" s="126"/>
      <c r="C2" s="126"/>
    </row>
    <row r="3" spans="1:4" ht="15" thickBot="1" x14ac:dyDescent="0.25">
      <c r="A3" s="279" t="s">
        <v>310</v>
      </c>
      <c r="B3" s="280"/>
      <c r="C3" s="280"/>
      <c r="D3" s="281"/>
    </row>
    <row r="4" spans="1:4" ht="15" thickBot="1" x14ac:dyDescent="0.25">
      <c r="A4" s="160" t="s">
        <v>2</v>
      </c>
      <c r="B4" s="161" t="s">
        <v>3</v>
      </c>
      <c r="C4" s="161" t="s">
        <v>4</v>
      </c>
      <c r="D4" s="162" t="s">
        <v>253</v>
      </c>
    </row>
    <row r="5" spans="1:4" ht="15" thickBot="1" x14ac:dyDescent="0.25">
      <c r="A5" s="282" t="s">
        <v>312</v>
      </c>
      <c r="B5" s="283"/>
      <c r="C5" s="283"/>
      <c r="D5" s="284"/>
    </row>
    <row r="6" spans="1:4" ht="15" x14ac:dyDescent="0.25">
      <c r="A6" s="163" t="s">
        <v>311</v>
      </c>
      <c r="B6" s="164" t="s">
        <v>23</v>
      </c>
      <c r="C6" s="164">
        <v>1</v>
      </c>
      <c r="D6" s="165"/>
    </row>
    <row r="7" spans="1:4" ht="15.75" thickBot="1" x14ac:dyDescent="0.3">
      <c r="A7" s="166"/>
      <c r="B7" s="167"/>
      <c r="C7" s="167"/>
      <c r="D7" s="168"/>
    </row>
    <row r="8" spans="1:4" ht="15" thickBot="1" x14ac:dyDescent="0.25">
      <c r="A8" s="282" t="s">
        <v>312</v>
      </c>
      <c r="B8" s="283"/>
      <c r="C8" s="283"/>
      <c r="D8" s="284"/>
    </row>
    <row r="9" spans="1:4" ht="15" x14ac:dyDescent="0.25">
      <c r="A9" s="169" t="s">
        <v>295</v>
      </c>
      <c r="B9" s="108" t="s">
        <v>36</v>
      </c>
      <c r="C9" s="108">
        <v>1</v>
      </c>
      <c r="D9" s="109"/>
    </row>
    <row r="10" spans="1:4" ht="15.75" thickBot="1" x14ac:dyDescent="0.3">
      <c r="A10" s="170"/>
      <c r="B10" s="142"/>
      <c r="C10" s="142"/>
      <c r="D10" s="116"/>
    </row>
    <row r="11" spans="1:4" ht="15" thickBot="1" x14ac:dyDescent="0.25">
      <c r="A11" s="282" t="s">
        <v>312</v>
      </c>
      <c r="B11" s="283"/>
      <c r="C11" s="283"/>
      <c r="D11" s="284"/>
    </row>
    <row r="12" spans="1:4" ht="15" x14ac:dyDescent="0.25">
      <c r="A12" s="171" t="s">
        <v>313</v>
      </c>
      <c r="B12" s="172" t="s">
        <v>23</v>
      </c>
      <c r="C12" s="173">
        <v>1</v>
      </c>
      <c r="D12" s="174"/>
    </row>
    <row r="13" spans="1:4" ht="15.75" thickBot="1" x14ac:dyDescent="0.3">
      <c r="A13" s="175"/>
      <c r="B13" s="176"/>
      <c r="C13" s="176"/>
      <c r="D13" s="177"/>
    </row>
    <row r="14" spans="1:4" ht="15" thickBot="1" x14ac:dyDescent="0.25">
      <c r="A14" s="118" t="s">
        <v>298</v>
      </c>
      <c r="B14" s="119"/>
      <c r="C14" s="119"/>
      <c r="D14" s="120"/>
    </row>
    <row r="15" spans="1:4" ht="15" thickBot="1" x14ac:dyDescent="0.25">
      <c r="A15" s="261" t="s">
        <v>314</v>
      </c>
      <c r="B15" s="262"/>
      <c r="C15" s="262"/>
      <c r="D15" s="137">
        <v>85000</v>
      </c>
    </row>
    <row r="17" spans="1:1" ht="15" x14ac:dyDescent="0.2">
      <c r="A17" s="124" t="s">
        <v>263</v>
      </c>
    </row>
  </sheetData>
  <mergeCells count="5">
    <mergeCell ref="A3:D3"/>
    <mergeCell ref="A5:D5"/>
    <mergeCell ref="A8:D8"/>
    <mergeCell ref="A11:D11"/>
    <mergeCell ref="A15:C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H71"/>
  <sheetViews>
    <sheetView workbookViewId="0"/>
  </sheetViews>
  <sheetFormatPr defaultRowHeight="12.75" x14ac:dyDescent="0.2"/>
  <cols>
    <col min="1" max="1" width="93" customWidth="1"/>
    <col min="2" max="2" width="9.83203125" bestFit="1" customWidth="1"/>
    <col min="3" max="3" width="8.5" bestFit="1" customWidth="1"/>
    <col min="4" max="4" width="17.5" customWidth="1"/>
  </cols>
  <sheetData>
    <row r="1" spans="1:4" ht="15.75" x14ac:dyDescent="0.25">
      <c r="A1" s="127" t="s">
        <v>315</v>
      </c>
      <c r="B1" s="128"/>
    </row>
    <row r="2" spans="1:4" ht="16.5" thickBot="1" x14ac:dyDescent="0.3">
      <c r="A2" s="197"/>
      <c r="B2" s="126"/>
      <c r="C2" s="126"/>
      <c r="D2" s="126"/>
    </row>
    <row r="3" spans="1:4" ht="15" thickBot="1" x14ac:dyDescent="0.25">
      <c r="A3" s="279" t="s">
        <v>327</v>
      </c>
      <c r="B3" s="280"/>
      <c r="C3" s="280"/>
      <c r="D3" s="281"/>
    </row>
    <row r="4" spans="1:4" ht="15" thickBot="1" x14ac:dyDescent="0.25">
      <c r="A4" s="160" t="s">
        <v>2</v>
      </c>
      <c r="B4" s="161" t="s">
        <v>3</v>
      </c>
      <c r="C4" s="161" t="s">
        <v>4</v>
      </c>
      <c r="D4" s="162" t="s">
        <v>253</v>
      </c>
    </row>
    <row r="5" spans="1:4" ht="15" thickBot="1" x14ac:dyDescent="0.25">
      <c r="A5" s="282" t="s">
        <v>321</v>
      </c>
      <c r="B5" s="283"/>
      <c r="C5" s="283"/>
      <c r="D5" s="284"/>
    </row>
    <row r="6" spans="1:4" ht="15" x14ac:dyDescent="0.25">
      <c r="A6" s="163" t="s">
        <v>316</v>
      </c>
      <c r="B6" s="164" t="s">
        <v>23</v>
      </c>
      <c r="C6" s="164">
        <v>5</v>
      </c>
      <c r="D6" s="165">
        <f>5000*5+5000</f>
        <v>30000</v>
      </c>
    </row>
    <row r="7" spans="1:4" ht="15" x14ac:dyDescent="0.25">
      <c r="A7" s="191" t="s">
        <v>317</v>
      </c>
      <c r="B7" s="139" t="s">
        <v>318</v>
      </c>
      <c r="C7" s="139">
        <v>4</v>
      </c>
      <c r="D7" s="192">
        <v>6000</v>
      </c>
    </row>
    <row r="8" spans="1:4" ht="15" x14ac:dyDescent="0.25">
      <c r="A8" s="191" t="s">
        <v>319</v>
      </c>
      <c r="B8" s="139" t="s">
        <v>23</v>
      </c>
      <c r="C8" s="139">
        <v>1</v>
      </c>
      <c r="D8" s="192">
        <v>4600</v>
      </c>
    </row>
    <row r="9" spans="1:4" ht="15.75" thickBot="1" x14ac:dyDescent="0.3">
      <c r="A9" s="166"/>
      <c r="B9" s="167"/>
      <c r="C9" s="167"/>
      <c r="D9" s="168">
        <f>D6+D7+D8</f>
        <v>40600</v>
      </c>
    </row>
    <row r="10" spans="1:4" ht="15" thickBot="1" x14ac:dyDescent="0.25">
      <c r="A10" s="282" t="s">
        <v>322</v>
      </c>
      <c r="B10" s="283"/>
      <c r="C10" s="283"/>
      <c r="D10" s="284"/>
    </row>
    <row r="11" spans="1:4" ht="15" x14ac:dyDescent="0.25">
      <c r="A11" s="169" t="s">
        <v>325</v>
      </c>
      <c r="B11" s="108" t="s">
        <v>36</v>
      </c>
      <c r="C11" s="108">
        <v>1</v>
      </c>
      <c r="D11" s="109">
        <v>15000</v>
      </c>
    </row>
    <row r="12" spans="1:4" ht="15.75" thickBot="1" x14ac:dyDescent="0.3">
      <c r="A12" s="170"/>
      <c r="B12" s="142"/>
      <c r="C12" s="142"/>
      <c r="D12" s="116">
        <f>D11</f>
        <v>15000</v>
      </c>
    </row>
    <row r="13" spans="1:4" ht="15" thickBot="1" x14ac:dyDescent="0.25">
      <c r="A13" s="282" t="s">
        <v>323</v>
      </c>
      <c r="B13" s="283"/>
      <c r="C13" s="283"/>
      <c r="D13" s="284"/>
    </row>
    <row r="14" spans="1:4" ht="15" x14ac:dyDescent="0.25">
      <c r="A14" s="171" t="s">
        <v>320</v>
      </c>
      <c r="B14" s="172" t="s">
        <v>23</v>
      </c>
      <c r="C14" s="173">
        <v>1</v>
      </c>
      <c r="D14" s="174">
        <v>15000</v>
      </c>
    </row>
    <row r="15" spans="1:4" ht="15.75" thickBot="1" x14ac:dyDescent="0.3">
      <c r="A15" s="175"/>
      <c r="B15" s="176"/>
      <c r="C15" s="176"/>
      <c r="D15" s="193">
        <f>D14</f>
        <v>15000</v>
      </c>
    </row>
    <row r="16" spans="1:4" ht="15" thickBot="1" x14ac:dyDescent="0.25">
      <c r="A16" s="118"/>
      <c r="B16" s="119"/>
      <c r="C16" s="119"/>
      <c r="D16" s="120"/>
    </row>
    <row r="17" spans="1:8" ht="15" thickBot="1" x14ac:dyDescent="0.25">
      <c r="A17" s="261" t="s">
        <v>332</v>
      </c>
      <c r="B17" s="262"/>
      <c r="C17" s="262"/>
      <c r="D17" s="137">
        <f>D9+D12+D15</f>
        <v>70600</v>
      </c>
    </row>
    <row r="18" spans="1:8" ht="14.25" x14ac:dyDescent="0.2">
      <c r="A18" s="195"/>
      <c r="B18" s="195"/>
      <c r="C18" s="195"/>
      <c r="D18" s="196"/>
    </row>
    <row r="19" spans="1:8" ht="13.5" thickBot="1" x14ac:dyDescent="0.25"/>
    <row r="20" spans="1:8" ht="15" thickBot="1" x14ac:dyDescent="0.25">
      <c r="A20" s="279" t="s">
        <v>329</v>
      </c>
      <c r="B20" s="280"/>
      <c r="C20" s="280"/>
      <c r="D20" s="281"/>
    </row>
    <row r="21" spans="1:8" ht="15" thickBot="1" x14ac:dyDescent="0.25">
      <c r="A21" s="160" t="s">
        <v>2</v>
      </c>
      <c r="B21" s="161" t="s">
        <v>3</v>
      </c>
      <c r="C21" s="161" t="s">
        <v>4</v>
      </c>
      <c r="D21" s="162" t="s">
        <v>253</v>
      </c>
    </row>
    <row r="22" spans="1:8" ht="15" thickBot="1" x14ac:dyDescent="0.25">
      <c r="A22" s="282" t="s">
        <v>321</v>
      </c>
      <c r="B22" s="283"/>
      <c r="C22" s="283"/>
      <c r="D22" s="284"/>
    </row>
    <row r="23" spans="1:8" ht="15" x14ac:dyDescent="0.25">
      <c r="A23" s="163" t="s">
        <v>316</v>
      </c>
      <c r="B23" s="164" t="s">
        <v>23</v>
      </c>
      <c r="C23" s="164">
        <v>7</v>
      </c>
      <c r="D23" s="165">
        <f>5000*7+5000</f>
        <v>40000</v>
      </c>
    </row>
    <row r="24" spans="1:8" ht="15" x14ac:dyDescent="0.25">
      <c r="A24" s="191" t="s">
        <v>317</v>
      </c>
      <c r="B24" s="139" t="s">
        <v>318</v>
      </c>
      <c r="C24" s="139">
        <v>5</v>
      </c>
      <c r="D24" s="192">
        <v>8000</v>
      </c>
    </row>
    <row r="25" spans="1:8" ht="15" x14ac:dyDescent="0.25">
      <c r="A25" s="191" t="s">
        <v>319</v>
      </c>
      <c r="B25" s="139" t="s">
        <v>23</v>
      </c>
      <c r="C25" s="139">
        <v>1</v>
      </c>
      <c r="D25" s="192">
        <v>4600</v>
      </c>
      <c r="H25">
        <f>1.75*5</f>
        <v>8.75</v>
      </c>
    </row>
    <row r="26" spans="1:8" ht="15.75" thickBot="1" x14ac:dyDescent="0.3">
      <c r="A26" s="166"/>
      <c r="B26" s="167"/>
      <c r="C26" s="167"/>
      <c r="D26" s="168">
        <f>D23+D24+D25</f>
        <v>52600</v>
      </c>
    </row>
    <row r="27" spans="1:8" ht="15" thickBot="1" x14ac:dyDescent="0.25">
      <c r="A27" s="282" t="s">
        <v>322</v>
      </c>
      <c r="B27" s="283"/>
      <c r="C27" s="283"/>
      <c r="D27" s="284"/>
    </row>
    <row r="28" spans="1:8" ht="15" x14ac:dyDescent="0.25">
      <c r="A28" s="169" t="s">
        <v>325</v>
      </c>
      <c r="B28" s="108" t="s">
        <v>36</v>
      </c>
      <c r="C28" s="108">
        <v>2</v>
      </c>
      <c r="D28" s="109">
        <v>30000</v>
      </c>
    </row>
    <row r="29" spans="1:8" ht="15.75" thickBot="1" x14ac:dyDescent="0.3">
      <c r="A29" s="170"/>
      <c r="B29" s="142"/>
      <c r="C29" s="142"/>
      <c r="D29" s="116">
        <f>D28</f>
        <v>30000</v>
      </c>
    </row>
    <row r="30" spans="1:8" ht="15" thickBot="1" x14ac:dyDescent="0.25">
      <c r="A30" s="282" t="s">
        <v>323</v>
      </c>
      <c r="B30" s="283"/>
      <c r="C30" s="283"/>
      <c r="D30" s="284"/>
    </row>
    <row r="31" spans="1:8" ht="15" x14ac:dyDescent="0.25">
      <c r="A31" s="171" t="s">
        <v>337</v>
      </c>
      <c r="B31" s="172" t="s">
        <v>23</v>
      </c>
      <c r="C31" s="173">
        <v>1</v>
      </c>
      <c r="D31" s="174">
        <v>15000</v>
      </c>
    </row>
    <row r="32" spans="1:8" ht="15.75" thickBot="1" x14ac:dyDescent="0.3">
      <c r="A32" s="175"/>
      <c r="B32" s="176"/>
      <c r="C32" s="176"/>
      <c r="D32" s="193">
        <f>D31</f>
        <v>15000</v>
      </c>
    </row>
    <row r="33" spans="1:4" ht="15" thickBot="1" x14ac:dyDescent="0.25">
      <c r="A33" s="118"/>
      <c r="B33" s="119"/>
      <c r="C33" s="119"/>
      <c r="D33" s="120"/>
    </row>
    <row r="34" spans="1:4" ht="15" thickBot="1" x14ac:dyDescent="0.25">
      <c r="A34" s="261" t="s">
        <v>333</v>
      </c>
      <c r="B34" s="262"/>
      <c r="C34" s="262"/>
      <c r="D34" s="137">
        <f>D26+D29+D32</f>
        <v>97600</v>
      </c>
    </row>
    <row r="36" spans="1:4" ht="13.5" thickBot="1" x14ac:dyDescent="0.25"/>
    <row r="37" spans="1:4" ht="15" thickBot="1" x14ac:dyDescent="0.25">
      <c r="A37" s="279" t="s">
        <v>328</v>
      </c>
      <c r="B37" s="280"/>
      <c r="C37" s="280"/>
      <c r="D37" s="281"/>
    </row>
    <row r="38" spans="1:4" ht="15" thickBot="1" x14ac:dyDescent="0.25">
      <c r="A38" s="160" t="s">
        <v>2</v>
      </c>
      <c r="B38" s="161" t="s">
        <v>3</v>
      </c>
      <c r="C38" s="161" t="s">
        <v>4</v>
      </c>
      <c r="D38" s="162" t="s">
        <v>253</v>
      </c>
    </row>
    <row r="39" spans="1:4" ht="14.25" customHeight="1" thickBot="1" x14ac:dyDescent="0.25">
      <c r="A39" s="282" t="s">
        <v>321</v>
      </c>
      <c r="B39" s="283"/>
      <c r="C39" s="283"/>
      <c r="D39" s="284"/>
    </row>
    <row r="40" spans="1:4" ht="15" x14ac:dyDescent="0.25">
      <c r="A40" s="163" t="s">
        <v>316</v>
      </c>
      <c r="B40" s="164" t="s">
        <v>23</v>
      </c>
      <c r="C40" s="164">
        <v>11</v>
      </c>
      <c r="D40" s="165">
        <f>11*5000+10000</f>
        <v>65000</v>
      </c>
    </row>
    <row r="41" spans="1:4" ht="15" x14ac:dyDescent="0.25">
      <c r="A41" s="191" t="s">
        <v>317</v>
      </c>
      <c r="B41" s="139" t="s">
        <v>318</v>
      </c>
      <c r="C41" s="139">
        <v>8</v>
      </c>
      <c r="D41" s="192">
        <v>10000</v>
      </c>
    </row>
    <row r="42" spans="1:4" ht="15" x14ac:dyDescent="0.25">
      <c r="A42" s="191" t="s">
        <v>319</v>
      </c>
      <c r="B42" s="139" t="s">
        <v>23</v>
      </c>
      <c r="C42" s="139">
        <v>1</v>
      </c>
      <c r="D42" s="192">
        <v>4600</v>
      </c>
    </row>
    <row r="43" spans="1:4" ht="15.75" thickBot="1" x14ac:dyDescent="0.3">
      <c r="A43" s="166"/>
      <c r="B43" s="167"/>
      <c r="C43" s="167"/>
      <c r="D43" s="168">
        <f>D40+D41+D42</f>
        <v>79600</v>
      </c>
    </row>
    <row r="44" spans="1:4" ht="15" thickBot="1" x14ac:dyDescent="0.25">
      <c r="A44" s="282" t="s">
        <v>322</v>
      </c>
      <c r="B44" s="283"/>
      <c r="C44" s="283"/>
      <c r="D44" s="284"/>
    </row>
    <row r="45" spans="1:4" ht="15" x14ac:dyDescent="0.25">
      <c r="A45" s="169" t="s">
        <v>325</v>
      </c>
      <c r="B45" s="108" t="s">
        <v>36</v>
      </c>
      <c r="C45" s="108">
        <v>2</v>
      </c>
      <c r="D45" s="109">
        <v>30000</v>
      </c>
    </row>
    <row r="46" spans="1:4" ht="15.75" thickBot="1" x14ac:dyDescent="0.3">
      <c r="A46" s="170"/>
      <c r="B46" s="142"/>
      <c r="C46" s="142"/>
      <c r="D46" s="116">
        <f>D45</f>
        <v>30000</v>
      </c>
    </row>
    <row r="47" spans="1:4" ht="15" thickBot="1" x14ac:dyDescent="0.25">
      <c r="A47" s="282" t="s">
        <v>323</v>
      </c>
      <c r="B47" s="283"/>
      <c r="C47" s="283"/>
      <c r="D47" s="284"/>
    </row>
    <row r="48" spans="1:4" ht="15" x14ac:dyDescent="0.25">
      <c r="A48" s="171" t="s">
        <v>335</v>
      </c>
      <c r="B48" s="172" t="s">
        <v>23</v>
      </c>
      <c r="C48" s="173">
        <v>1</v>
      </c>
      <c r="D48" s="174">
        <v>25000</v>
      </c>
    </row>
    <row r="49" spans="1:4" ht="15.75" thickBot="1" x14ac:dyDescent="0.3">
      <c r="A49" s="175"/>
      <c r="B49" s="176"/>
      <c r="C49" s="176"/>
      <c r="D49" s="193">
        <f>D48</f>
        <v>25000</v>
      </c>
    </row>
    <row r="50" spans="1:4" ht="15" thickBot="1" x14ac:dyDescent="0.25">
      <c r="A50" s="118"/>
      <c r="B50" s="119"/>
      <c r="C50" s="119"/>
      <c r="D50" s="120"/>
    </row>
    <row r="51" spans="1:4" ht="15" thickBot="1" x14ac:dyDescent="0.25">
      <c r="A51" s="261" t="s">
        <v>334</v>
      </c>
      <c r="B51" s="262"/>
      <c r="C51" s="262"/>
      <c r="D51" s="137">
        <f>D43+D46+D49</f>
        <v>134600</v>
      </c>
    </row>
    <row r="53" spans="1:4" ht="13.5" thickBot="1" x14ac:dyDescent="0.25"/>
    <row r="54" spans="1:4" ht="15" thickBot="1" x14ac:dyDescent="0.25">
      <c r="A54" s="279" t="s">
        <v>330</v>
      </c>
      <c r="B54" s="280"/>
      <c r="C54" s="280"/>
      <c r="D54" s="281"/>
    </row>
    <row r="55" spans="1:4" ht="15" thickBot="1" x14ac:dyDescent="0.25">
      <c r="A55" s="160" t="s">
        <v>2</v>
      </c>
      <c r="B55" s="161" t="s">
        <v>3</v>
      </c>
      <c r="C55" s="161" t="s">
        <v>4</v>
      </c>
      <c r="D55" s="162" t="s">
        <v>253</v>
      </c>
    </row>
    <row r="56" spans="1:4" ht="15" thickBot="1" x14ac:dyDescent="0.25">
      <c r="A56" s="282" t="s">
        <v>321</v>
      </c>
      <c r="B56" s="283"/>
      <c r="C56" s="283"/>
      <c r="D56" s="284"/>
    </row>
    <row r="57" spans="1:4" ht="15" x14ac:dyDescent="0.25">
      <c r="A57" s="163" t="s">
        <v>324</v>
      </c>
      <c r="B57" s="164" t="s">
        <v>318</v>
      </c>
      <c r="C57" s="164">
        <v>8</v>
      </c>
      <c r="D57" s="165">
        <f>2800*8</f>
        <v>22400</v>
      </c>
    </row>
    <row r="58" spans="1:4" ht="15" x14ac:dyDescent="0.25">
      <c r="A58" s="163" t="s">
        <v>316</v>
      </c>
      <c r="B58" s="139" t="s">
        <v>23</v>
      </c>
      <c r="C58" s="139">
        <v>3</v>
      </c>
      <c r="D58" s="192">
        <v>15000</v>
      </c>
    </row>
    <row r="59" spans="1:4" ht="15" x14ac:dyDescent="0.25">
      <c r="A59" s="191" t="s">
        <v>319</v>
      </c>
      <c r="B59" s="139" t="s">
        <v>23</v>
      </c>
      <c r="C59" s="139">
        <v>1</v>
      </c>
      <c r="D59" s="192">
        <v>4600</v>
      </c>
    </row>
    <row r="60" spans="1:4" ht="15.75" thickBot="1" x14ac:dyDescent="0.3">
      <c r="A60" s="166"/>
      <c r="B60" s="167"/>
      <c r="C60" s="167"/>
      <c r="D60" s="168">
        <f>D57+D58+D59</f>
        <v>42000</v>
      </c>
    </row>
    <row r="61" spans="1:4" ht="15" thickBot="1" x14ac:dyDescent="0.25">
      <c r="A61" s="282" t="s">
        <v>322</v>
      </c>
      <c r="B61" s="283"/>
      <c r="C61" s="283"/>
      <c r="D61" s="284"/>
    </row>
    <row r="62" spans="1:4" ht="15" x14ac:dyDescent="0.25">
      <c r="A62" s="169" t="s">
        <v>325</v>
      </c>
      <c r="B62" s="108" t="s">
        <v>36</v>
      </c>
      <c r="C62" s="108">
        <v>1</v>
      </c>
      <c r="D62" s="109">
        <v>15000</v>
      </c>
    </row>
    <row r="63" spans="1:4" ht="15.75" thickBot="1" x14ac:dyDescent="0.3">
      <c r="A63" s="170"/>
      <c r="B63" s="142"/>
      <c r="C63" s="142"/>
      <c r="D63" s="116">
        <f>D62</f>
        <v>15000</v>
      </c>
    </row>
    <row r="64" spans="1:4" ht="15" thickBot="1" x14ac:dyDescent="0.25">
      <c r="A64" s="282" t="s">
        <v>323</v>
      </c>
      <c r="B64" s="283"/>
      <c r="C64" s="283"/>
      <c r="D64" s="284"/>
    </row>
    <row r="65" spans="1:4" ht="15" x14ac:dyDescent="0.25">
      <c r="A65" s="171" t="s">
        <v>326</v>
      </c>
      <c r="B65" s="172" t="s">
        <v>23</v>
      </c>
      <c r="C65" s="173">
        <v>1</v>
      </c>
      <c r="D65" s="174">
        <v>15000</v>
      </c>
    </row>
    <row r="66" spans="1:4" ht="15.75" thickBot="1" x14ac:dyDescent="0.3">
      <c r="A66" s="175"/>
      <c r="B66" s="176"/>
      <c r="C66" s="176"/>
      <c r="D66" s="193">
        <f>D65</f>
        <v>15000</v>
      </c>
    </row>
    <row r="67" spans="1:4" ht="15" thickBot="1" x14ac:dyDescent="0.25">
      <c r="A67" s="118"/>
      <c r="B67" s="119"/>
      <c r="C67" s="119"/>
      <c r="D67" s="120"/>
    </row>
    <row r="68" spans="1:4" ht="15" thickBot="1" x14ac:dyDescent="0.25">
      <c r="A68" s="261" t="s">
        <v>336</v>
      </c>
      <c r="B68" s="262"/>
      <c r="C68" s="262"/>
      <c r="D68" s="137">
        <f>D60+D63+D66</f>
        <v>72000</v>
      </c>
    </row>
    <row r="70" spans="1:4" ht="15" x14ac:dyDescent="0.2">
      <c r="A70" s="124" t="s">
        <v>263</v>
      </c>
    </row>
    <row r="71" spans="1:4" ht="15" x14ac:dyDescent="0.2">
      <c r="A71" s="124" t="s">
        <v>331</v>
      </c>
    </row>
  </sheetData>
  <mergeCells count="20">
    <mergeCell ref="A61:D61"/>
    <mergeCell ref="A64:D64"/>
    <mergeCell ref="A68:C68"/>
    <mergeCell ref="A20:D20"/>
    <mergeCell ref="A22:D22"/>
    <mergeCell ref="A27:D27"/>
    <mergeCell ref="A30:D30"/>
    <mergeCell ref="A34:C34"/>
    <mergeCell ref="A39:D39"/>
    <mergeCell ref="A44:D44"/>
    <mergeCell ref="A47:D47"/>
    <mergeCell ref="A51:C51"/>
    <mergeCell ref="A54:D54"/>
    <mergeCell ref="A56:D56"/>
    <mergeCell ref="A37:D37"/>
    <mergeCell ref="A3:D3"/>
    <mergeCell ref="A5:D5"/>
    <mergeCell ref="A10:D10"/>
    <mergeCell ref="A13:D13"/>
    <mergeCell ref="A17:C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Дом СУМАРОКОВО</vt:lpstr>
      <vt:lpstr>ДРЕНАЖ</vt:lpstr>
      <vt:lpstr>ЛИВНЕВКА</vt:lpstr>
      <vt:lpstr>МЯГКАЯ ОТМОСТКА</vt:lpstr>
      <vt:lpstr>ЖЕСТКАЯ ОТМОСТКА</vt:lpstr>
      <vt:lpstr>ОКНА</vt:lpstr>
      <vt:lpstr>ДВЕРЬ</vt:lpstr>
      <vt:lpstr>ЛЕСТНИЦА</vt:lpstr>
      <vt:lpstr>ЗАЕЗД</vt:lpstr>
      <vt:lpstr>СЕПТИК</vt:lpstr>
      <vt:lpstr>ШТУКАТУРКА ВНУТР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Ратушняк</dc:creator>
  <cp:lastModifiedBy>Виктор Ратушняк</cp:lastModifiedBy>
  <dcterms:created xsi:type="dcterms:W3CDTF">2021-02-26T09:25:22Z</dcterms:created>
  <dcterms:modified xsi:type="dcterms:W3CDTF">2021-09-13T13:57:14Z</dcterms:modified>
</cp:coreProperties>
</file>